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кубок1_командный (2)" sheetId="1" r:id="rId1"/>
    <sheet name="кубок1 личный" sheetId="2" r:id="rId2"/>
    <sheet name="командный" sheetId="3" r:id="rId3"/>
    <sheet name="Ввод" sheetId="4" r:id="rId4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Игорь</author>
  </authors>
  <commentList>
    <comment ref="J52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30 с
</t>
        </r>
      </text>
    </comment>
    <comment ref="R170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31
</t>
        </r>
      </text>
    </comment>
    <comment ref="R115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0:37
</t>
        </r>
      </text>
    </comment>
  </commentList>
</comments>
</file>

<file path=xl/comments2.xml><?xml version="1.0" encoding="utf-8"?>
<comments xmlns="http://schemas.openxmlformats.org/spreadsheetml/2006/main">
  <authors>
    <author>Игорь</author>
  </authors>
  <commentList>
    <comment ref="J57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30 с
</t>
        </r>
      </text>
    </comment>
    <comment ref="R146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0:37
</t>
        </r>
      </text>
    </comment>
    <comment ref="R140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31
</t>
        </r>
      </text>
    </comment>
  </commentList>
</comments>
</file>

<file path=xl/sharedStrings.xml><?xml version="1.0" encoding="utf-8"?>
<sst xmlns="http://schemas.openxmlformats.org/spreadsheetml/2006/main" count="2999" uniqueCount="805">
  <si>
    <t>Протокол результатов соревнований по спортивному ориентированию 21.05.09</t>
  </si>
  <si>
    <t xml:space="preserve"> =ЛЕВСИМВ(A4;4)</t>
  </si>
  <si>
    <t xml:space="preserve"> =ПСТР(A4;6;25)</t>
  </si>
  <si>
    <t xml:space="preserve"> =ПСТР(A4;32;21)</t>
  </si>
  <si>
    <t xml:space="preserve"> =ПСТР(A4;53;5)</t>
  </si>
  <si>
    <t xml:space="preserve"> =ПСТР(A4;58;5)</t>
  </si>
  <si>
    <t xml:space="preserve"> =ПСТР(A4;63;4)</t>
  </si>
  <si>
    <t xml:space="preserve"> =ПСТР(A4;68;9)</t>
  </si>
  <si>
    <t xml:space="preserve"> =ПСТР(A4;78;5)</t>
  </si>
  <si>
    <t xml:space="preserve"> =ПСТР(A4;84;5)</t>
  </si>
  <si>
    <t xml:space="preserve"> =ПСТР(A4;89;5)</t>
  </si>
  <si>
    <t xml:space="preserve">В столбец А копируется протокол из программы WinOrient сформированный для HTML прямо из броузера. В столбцы BCDEFGHIJK  в каждую необходимую строчку вставляются соответствующие формулы для работы с текстом, которые позволяют разбить большую строку с результатами на несколько нужных нам. После этого с этой таблицей можно делать практически все что может позволить Excel. В нашем случае необходимо было посчитать результаты туристского командного ориентирования - добавить каждому участнику количество взятых за контольное время КП, затем исходя из контрольного времени вычесть за каждую минуту превышения контрольного времени 1 КП, суммировать для каждой команды количество оставшихся КП и подвести по каждой команде результаты. В случае равенства разультатов победу получала команда, участники которой потратили на ориентирование меньшее время. </t>
  </si>
  <si>
    <t xml:space="preserve">Фамилия, имя             </t>
  </si>
  <si>
    <t xml:space="preserve">Коллектив            </t>
  </si>
  <si>
    <t xml:space="preserve"> ГР </t>
  </si>
  <si>
    <t xml:space="preserve">Голованов Егор           </t>
  </si>
  <si>
    <t xml:space="preserve">Соломатин Семен          </t>
  </si>
  <si>
    <t xml:space="preserve">Атепалин Саша            </t>
  </si>
  <si>
    <t xml:space="preserve">Тагнибедин Максим        </t>
  </si>
  <si>
    <t xml:space="preserve">Остроумов Сергей         </t>
  </si>
  <si>
    <t xml:space="preserve">Пивоваров Вячеслав       </t>
  </si>
  <si>
    <t xml:space="preserve">Зотин Николай            </t>
  </si>
  <si>
    <t>Номер</t>
  </si>
  <si>
    <t xml:space="preserve"> Мест</t>
  </si>
  <si>
    <t xml:space="preserve">Камнев Михаил            </t>
  </si>
  <si>
    <t>Место</t>
  </si>
  <si>
    <t>ж14</t>
  </si>
  <si>
    <t>ж17</t>
  </si>
  <si>
    <t xml:space="preserve">   4 </t>
  </si>
  <si>
    <t xml:space="preserve">  82 </t>
  </si>
  <si>
    <t xml:space="preserve"> 122 </t>
  </si>
  <si>
    <t xml:space="preserve"> 161 </t>
  </si>
  <si>
    <t xml:space="preserve"> 213 </t>
  </si>
  <si>
    <t xml:space="preserve">  80 </t>
  </si>
  <si>
    <t xml:space="preserve">  90 </t>
  </si>
  <si>
    <t xml:space="preserve"> 109 </t>
  </si>
  <si>
    <t xml:space="preserve"> 136 </t>
  </si>
  <si>
    <t xml:space="preserve"> 207 </t>
  </si>
  <si>
    <t xml:space="preserve"> 209 </t>
  </si>
  <si>
    <t xml:space="preserve"> 215 </t>
  </si>
  <si>
    <t xml:space="preserve">   7 </t>
  </si>
  <si>
    <t xml:space="preserve">  71 </t>
  </si>
  <si>
    <t xml:space="preserve">  78 </t>
  </si>
  <si>
    <t xml:space="preserve">  79 </t>
  </si>
  <si>
    <t xml:space="preserve">  91 </t>
  </si>
  <si>
    <t xml:space="preserve">  93 </t>
  </si>
  <si>
    <t xml:space="preserve"> 120 </t>
  </si>
  <si>
    <t xml:space="preserve"> 130 </t>
  </si>
  <si>
    <t xml:space="preserve"> 162 </t>
  </si>
  <si>
    <t xml:space="preserve"> 181 </t>
  </si>
  <si>
    <t xml:space="preserve"> 208 </t>
  </si>
  <si>
    <t xml:space="preserve"> 217 </t>
  </si>
  <si>
    <t xml:space="preserve">  81 </t>
  </si>
  <si>
    <t xml:space="preserve">  88 </t>
  </si>
  <si>
    <t xml:space="preserve">  94 </t>
  </si>
  <si>
    <t xml:space="preserve"> 124 </t>
  </si>
  <si>
    <t xml:space="preserve"> 195 </t>
  </si>
  <si>
    <t xml:space="preserve"> 201 </t>
  </si>
  <si>
    <t xml:space="preserve"> 218 </t>
  </si>
  <si>
    <t xml:space="preserve"> 301 </t>
  </si>
  <si>
    <t xml:space="preserve"> 322 </t>
  </si>
  <si>
    <t xml:space="preserve">  73 </t>
  </si>
  <si>
    <t xml:space="preserve">  76 </t>
  </si>
  <si>
    <t xml:space="preserve">  84 </t>
  </si>
  <si>
    <t xml:space="preserve">  89 </t>
  </si>
  <si>
    <t xml:space="preserve"> 106 </t>
  </si>
  <si>
    <t xml:space="preserve"> 173 </t>
  </si>
  <si>
    <t xml:space="preserve"> 302 </t>
  </si>
  <si>
    <t xml:space="preserve"> 303 </t>
  </si>
  <si>
    <t xml:space="preserve"> 306 </t>
  </si>
  <si>
    <t xml:space="preserve"> 308 </t>
  </si>
  <si>
    <t xml:space="preserve">№п/п Фамилия, имя              Коллектив            Квал Номер ГР   Результат Место Прим </t>
  </si>
  <si>
    <t xml:space="preserve">№п/п </t>
  </si>
  <si>
    <t xml:space="preserve">   1 </t>
  </si>
  <si>
    <t xml:space="preserve"> 101 </t>
  </si>
  <si>
    <t xml:space="preserve">   2 </t>
  </si>
  <si>
    <t xml:space="preserve"> 140 </t>
  </si>
  <si>
    <t xml:space="preserve"> 137 </t>
  </si>
  <si>
    <t xml:space="preserve"> 112 </t>
  </si>
  <si>
    <t xml:space="preserve">   3 </t>
  </si>
  <si>
    <t xml:space="preserve"> 116 </t>
  </si>
  <si>
    <t xml:space="preserve"> 138 </t>
  </si>
  <si>
    <t xml:space="preserve"> 203 </t>
  </si>
  <si>
    <t xml:space="preserve"> 205 </t>
  </si>
  <si>
    <t xml:space="preserve">   5 </t>
  </si>
  <si>
    <t xml:space="preserve"> 134 </t>
  </si>
  <si>
    <t xml:space="preserve"> 133 </t>
  </si>
  <si>
    <t xml:space="preserve"> 115 </t>
  </si>
  <si>
    <t xml:space="preserve"> 118 </t>
  </si>
  <si>
    <t xml:space="preserve"> 111 </t>
  </si>
  <si>
    <t xml:space="preserve">   6 </t>
  </si>
  <si>
    <t xml:space="preserve"> 117 </t>
  </si>
  <si>
    <t xml:space="preserve"> 119 </t>
  </si>
  <si>
    <t xml:space="preserve"> 211 </t>
  </si>
  <si>
    <t>мл</t>
  </si>
  <si>
    <t xml:space="preserve">   1 Смирнова Катя             СОШ 41                     122      00:04:50      1 </t>
  </si>
  <si>
    <t xml:space="preserve">   2 Сенюкович Егор            Абрис 1                    112      00:06:09      2 </t>
  </si>
  <si>
    <t xml:space="preserve">   3 Магомедов Айгуб           СОШ 25                     197      00:06:39      3 </t>
  </si>
  <si>
    <t xml:space="preserve">   4 Кабилова Ситора           Абрис 1                    110      00:06:46      4 </t>
  </si>
  <si>
    <t xml:space="preserve">   5 Чижов Захар               СОШ 33-2                   180      00:06:56      5 </t>
  </si>
  <si>
    <t xml:space="preserve">   6 Потемкина Ксения          СОШ 11                     136      00:06:57      6 </t>
  </si>
  <si>
    <t xml:space="preserve">   7 Голованов Егор            СОШ 33-2                   178      00:06:57      6 </t>
  </si>
  <si>
    <t xml:space="preserve">   8 Мамыкин Максим            СОШ 33-2                   183      00:06:58      8 </t>
  </si>
  <si>
    <t xml:space="preserve">   9 Толокнова Оля             СОШ 25                     194      00:07:00      9 </t>
  </si>
  <si>
    <t xml:space="preserve">  10 Смирнов Никита            Абрис 1                    111      00:07:05     10 </t>
  </si>
  <si>
    <t xml:space="preserve">  11 Игнатьев Никита           СОШ 72                     154      00:07:07     11 </t>
  </si>
  <si>
    <t xml:space="preserve">  12 Горячев Андрей            СОШ 25                     196      00:07:08     12 </t>
  </si>
  <si>
    <t xml:space="preserve">  13 Холопов Артем             СОШ 33-2                   179      00:07:08     12 </t>
  </si>
  <si>
    <t xml:space="preserve">  14 Молотов АНдрей            Абрис 1                    109      00:07:11     14 </t>
  </si>
  <si>
    <t xml:space="preserve">  15 Колесников Дмитрий        СОШ 25                     195      00:07:14     15 </t>
  </si>
  <si>
    <t xml:space="preserve">  16 Романова Настя            Абрис 1                    113      00:07:18     16 </t>
  </si>
  <si>
    <t xml:space="preserve">  17 Акмерова Алина            СОШ 72                     153      00:07:20     17 </t>
  </si>
  <si>
    <t xml:space="preserve">  18 Тагнибедин Максим         СОШ 76                     143      00:07:27     18 </t>
  </si>
  <si>
    <t xml:space="preserve">  19 Баранова Яна              Абрис 1                    108      00:07:35     19 </t>
  </si>
  <si>
    <t xml:space="preserve">  20 Пайколайнен Саша          СОШ 33-2                   181      00:07:37     20 </t>
  </si>
  <si>
    <t xml:space="preserve">  21 Ерисовская Мария          СОШ 49                     132      00:07:41     21 </t>
  </si>
  <si>
    <t xml:space="preserve">  22 Красников Илья            СОШ 49                     131      00:07:46     22 </t>
  </si>
  <si>
    <t xml:space="preserve">  23 Орлов Михаил              СОШ 11                     141      00:07:47     23 </t>
  </si>
  <si>
    <t xml:space="preserve">  24 Новиков Андрей            Абрис 2                    119      00:07:50     24 </t>
  </si>
  <si>
    <t xml:space="preserve">  25 Амрахов Санд              СОШ 11                     140      00:07:52     25 </t>
  </si>
  <si>
    <t xml:space="preserve">  26 Жарова Лера               СОШ 33-2                   182      00:07:52     25 </t>
  </si>
  <si>
    <t xml:space="preserve">  27 Смирнов Никита            СОШ 41                     125      00:07:53     27 </t>
  </si>
  <si>
    <t xml:space="preserve">  28 Жулковский Павел          СОШ 72                     150      00:07:57     28 </t>
  </si>
  <si>
    <t xml:space="preserve">  29 Астсин Артур              СОШ 72                     151      00:07:58     29 </t>
  </si>
  <si>
    <t xml:space="preserve">  30 4                         СОШ 42                     188      00:08:03     30 </t>
  </si>
  <si>
    <t xml:space="preserve">  31 Осинцева Соня             СОШ 33-1                   174      00:08:03     30 </t>
  </si>
  <si>
    <t xml:space="preserve">  32 Зайцева Анна              СОШ 76                     146      00:08:04     32 </t>
  </si>
  <si>
    <t xml:space="preserve">  33 6                         СОШ 42                     190      00:08:04     32 </t>
  </si>
  <si>
    <t xml:space="preserve">  34 Титов Роман               Абрис 2                    120      00:08:24     34 </t>
  </si>
  <si>
    <t xml:space="preserve">  35 Шелепов Даниил            СОШ 77                     107      00:08:31     35 </t>
  </si>
  <si>
    <t xml:space="preserve">  36 Михайлов Андрей           СОШ 76                     144      00:08:33     36 </t>
  </si>
  <si>
    <t xml:space="preserve">  37 Морозов Кирилл            Абрис 2                    118      00:08:36     37 </t>
  </si>
  <si>
    <t xml:space="preserve">  38 Катальников Дима          СОШ 2                      162      00:08:36     37 </t>
  </si>
  <si>
    <t xml:space="preserve">  39 Шацкий Алексей            СОШ 49                     130      00:08:41     39 </t>
  </si>
  <si>
    <t xml:space="preserve">  40 Горталова Полина          СОШ 25                     193      00:08:41     39 </t>
  </si>
  <si>
    <t xml:space="preserve">  41 Мавричева Аня             СОШ 41                     127      00:08:42     41 </t>
  </si>
  <si>
    <t xml:space="preserve">  42 1                         СОШ 42                     185      00:08:44     42 </t>
  </si>
  <si>
    <t xml:space="preserve">  43 Коневский Егор            СОШ 41                     124      00:08:50     43 </t>
  </si>
  <si>
    <t xml:space="preserve">  44 Жулковский Игорь          СОШ 72                     155      00:08:58     44 </t>
  </si>
  <si>
    <t xml:space="preserve">  45 Городилова Юлия           СОШ 76                     145      00:09:04     45 </t>
  </si>
  <si>
    <t xml:space="preserve">  46 3                         СОШ 42                     187      00:09:05     46 </t>
  </si>
  <si>
    <t xml:space="preserve">  47 Аликбаев Тимур            СОШ 11                     139      00:09:07     47 </t>
  </si>
  <si>
    <t xml:space="preserve">  48 Поляднов Андрей           СОШ 77                     102      00:09:09     48 </t>
  </si>
  <si>
    <t xml:space="preserve">  49 Плашкин ЕГор              СОШ 2                      160      00:09:12     49 </t>
  </si>
  <si>
    <t xml:space="preserve">  50 Косульникова Вероника     СОШ 11                     137      00:09:24     50 </t>
  </si>
  <si>
    <t xml:space="preserve">  51 Богославская Настя        СОШ 2                      158      00:09:24     50 </t>
  </si>
  <si>
    <t xml:space="preserve">  52 Записецкий Слава          СОШ 33-1                   171      00:09:24     50 </t>
  </si>
  <si>
    <t xml:space="preserve">  53 Алтынбаева Женя           СОШ 77                     101      00:09:26     53 </t>
  </si>
  <si>
    <t xml:space="preserve">  54 Ерофеева                  СОШ 43-1                   203      00:09:31     54 </t>
  </si>
  <si>
    <t xml:space="preserve">  55 Харитонова Настя          СОШ 77                     106      00:09:32     55 </t>
  </si>
  <si>
    <t xml:space="preserve">  56 Чистяков Максим           СОШ 33-1                   173      00:09:33     56 </t>
  </si>
  <si>
    <t xml:space="preserve">  57 Лыкина Диана              СОШ 41                     123      00:09:44     57 </t>
  </si>
  <si>
    <t xml:space="preserve">  58 Савина Настя              Абрис 2                    117      00:09:45     58 </t>
  </si>
  <si>
    <t xml:space="preserve">  59 Няньковский Саша          СОШ 33-1                   172      00:09:46     59 </t>
  </si>
  <si>
    <t xml:space="preserve">  60 Лагузова Лиза             СОШ 41                     126      00:09:47     60 </t>
  </si>
  <si>
    <t xml:space="preserve">  61 2                         СОШ 42                     186      00:10:02     61 </t>
  </si>
  <si>
    <t xml:space="preserve">  62 Хить Алексей              СОШ 49                     129      00:10:03     62 </t>
  </si>
  <si>
    <t xml:space="preserve">  63 Барышева Юля              СОШ 11                     138      00:10:15     63 </t>
  </si>
  <si>
    <t xml:space="preserve">  64 Митяев Александр          Абрис 2                    116      00:10:16     64 </t>
  </si>
  <si>
    <t xml:space="preserve">  65 Пронина Полина            СОШ 77                     104      00:10:18     65 </t>
  </si>
  <si>
    <t xml:space="preserve">  66 Еремеев Егор              Молодость                  214      00:10:34     66 </t>
  </si>
  <si>
    <t xml:space="preserve">  67 5                         СОШ 42                     189      00:10:37     67 </t>
  </si>
  <si>
    <t xml:space="preserve">  68 Шохов Владимир            Молодость                  213      00:10:41     68 </t>
  </si>
  <si>
    <t xml:space="preserve">  69 Титова Катя               СОШ 2                      159      00:10:47     69 </t>
  </si>
  <si>
    <t xml:space="preserve">  70 Фисонгаев Руслан          СОШ 25                     192      00:11:03     70 </t>
  </si>
  <si>
    <t xml:space="preserve">  71 Казанова Дарья            СОШ 77                     103      00:11:08     71 </t>
  </si>
  <si>
    <t xml:space="preserve">  72 Кронина Софья             СОШ 49                     133      00:11:19     72 </t>
  </si>
  <si>
    <t xml:space="preserve">  73 Соловьев Дмитрий          Абрис 2                    115      00:11:20     73 </t>
  </si>
  <si>
    <t xml:space="preserve">  74 Ягушин                    СОШ 43-2                   211      00:11:31     74 </t>
  </si>
  <si>
    <t xml:space="preserve">  75 Мирошниченко              СОШ 43-2                   209      00:11:38     75 </t>
  </si>
  <si>
    <t xml:space="preserve">  76 Поторогина Катя           СОШ 2                      157      00:11:42     76 </t>
  </si>
  <si>
    <t xml:space="preserve">  77 Хамяриева Ольга           СОШ 76                     147      00:11:45     77 </t>
  </si>
  <si>
    <t xml:space="preserve">  78 Морозов                   СОШ 43-1                   205      00:11:50     78 </t>
  </si>
  <si>
    <t xml:space="preserve">  79 Ячменев Влад              СОШ 2                      161      00:11:54     79 </t>
  </si>
  <si>
    <t xml:space="preserve">  80 Морозов                   СОШ 43-2                   210      00:12:03     80 </t>
  </si>
  <si>
    <t xml:space="preserve">  81 Коврова Татьяна           СОШ 72                     152      00:12:16     81 </t>
  </si>
  <si>
    <t xml:space="preserve">  82 Едалова                   СОШ 43-1                   199      00:12:28     82 </t>
  </si>
  <si>
    <t xml:space="preserve">  83 Кучина                    СОШ 43-2                   208      00:12:30     83 </t>
  </si>
  <si>
    <t xml:space="preserve">  84 Борщ                      СОШ 43-2                   207      00:13:22     84 </t>
  </si>
  <si>
    <t xml:space="preserve">  85 Глухова Виктория          Молодость                  218      00:13:48     85 </t>
  </si>
  <si>
    <t xml:space="preserve">  86 Филаткина Катя            СОШ 33-1                   175      00:13:58     86 </t>
  </si>
  <si>
    <t xml:space="preserve">  87 Сарычев Евгений           Молодость                  217      00:13:58     86 </t>
  </si>
  <si>
    <t xml:space="preserve">  88 Куликова Татьяна          СОШ 49                     134      00:14:00     88 </t>
  </si>
  <si>
    <t xml:space="preserve">  89 Шмелева Александра        Молодость                  215      00:14:04     89 </t>
  </si>
  <si>
    <t xml:space="preserve">  90 Сердюковская              СОШ 43-2                   206      00:14:15     90 </t>
  </si>
  <si>
    <t xml:space="preserve">  91 Шубин Женя                СОШ 33-1                   176      00:14:34     91 </t>
  </si>
  <si>
    <t xml:space="preserve">  92 Ходанович Анна            Молодость                  216      00:14:35     92 </t>
  </si>
  <si>
    <t xml:space="preserve">  93 Ильченко                  СОШ 43-1                   200      00:14:45     93 </t>
  </si>
  <si>
    <t xml:space="preserve">  94 Савинов                   СОШ 43-1                   202      00:16:04     94 </t>
  </si>
  <si>
    <t xml:space="preserve">  95 Товт                      СОШ 43-1                   201      00:18:13     95 </t>
  </si>
  <si>
    <t>ср</t>
  </si>
  <si>
    <t xml:space="preserve">   1 Игнатьев Антонэ           СОШ 33                     364      00:04:29      1 </t>
  </si>
  <si>
    <t xml:space="preserve">   2 Пивоваров Вячеслав        СОШ 76                     308      00:04:57      2 </t>
  </si>
  <si>
    <t xml:space="preserve">   3 Преснов Павел             Горизонт                   354      00:05:38      3 </t>
  </si>
  <si>
    <t xml:space="preserve">   4 Жуков Артем               СОШ 72-2                   334      00:05:46      4 </t>
  </si>
  <si>
    <t xml:space="preserve">   5 Валинчюс Владимир         СОШ 76                     313      00:05:55      5 </t>
  </si>
  <si>
    <t xml:space="preserve">   6 Атепалин Саша             СОШ 33                     365      00:05:58      6 </t>
  </si>
  <si>
    <t xml:space="preserve">   7 Веселов Александр         СОШ 76                     310      00:06:17      7 </t>
  </si>
  <si>
    <t xml:space="preserve">   8 Соломатин Семен           СОШ 33                     367      00:06:44      8 </t>
  </si>
  <si>
    <t xml:space="preserve">   9 Матвеева Арина            СОШ 76                     311      00:06:51      9 </t>
  </si>
  <si>
    <t xml:space="preserve">  10 Молотов Андрей            Абрис                      301      00:06:55     10 </t>
  </si>
  <si>
    <t xml:space="preserve">  11 Сенюкович Егор            Абрис                      304      00:07:09     11 </t>
  </si>
  <si>
    <t xml:space="preserve">  12 Фомичев Дмитрий           СОШ 72-2                   329      00:07:25     12 </t>
  </si>
  <si>
    <t xml:space="preserve">  13 Колесов Леонид            СОШ 49                     315      00:08:03     13 </t>
  </si>
  <si>
    <t xml:space="preserve">  14 Веселкова Наталья         СОШ 11                     347      00:08:23     14 </t>
  </si>
  <si>
    <t xml:space="preserve">  15 Баранова Яна              Абрис                      303      00:08:26     15 </t>
  </si>
  <si>
    <t xml:space="preserve">  16 Артамонова Таня           СОШ 11                     344      00:08:27     16 </t>
  </si>
  <si>
    <t xml:space="preserve">  17 Алоян Юра                 СОШ 72-1                   323      00:08:28     17 </t>
  </si>
  <si>
    <t xml:space="preserve">  18 Шатов Никита              СОШ 72-1                   327      00:08:30     18 </t>
  </si>
  <si>
    <t xml:space="preserve">  19 Камнев Михаил             СОШ 76                     309      00:08:31     19 </t>
  </si>
  <si>
    <t xml:space="preserve">  20 Гущин Роман               Горизонт                   351      00:08:39     20 </t>
  </si>
  <si>
    <t xml:space="preserve">  21 Гайдук Даниил             СОШ 42                     359      00:08:44     21 </t>
  </si>
  <si>
    <t xml:space="preserve">  22 Поляков Андрей            СОШ 72-2                   330      00:08:45     22 </t>
  </si>
  <si>
    <t xml:space="preserve">  23 Чалов Александр           СОШ 42                     358      00:08:46     23 </t>
  </si>
  <si>
    <t xml:space="preserve">  24 Качанов Денис             СОШ 42                     357      00:08:52     24 </t>
  </si>
  <si>
    <t xml:space="preserve">  25 Ларионов Владимир         СОШ 72-1                   322      00:08:54     25 </t>
  </si>
  <si>
    <t xml:space="preserve">  26 Прохоцкий Артем           Горизонт                   350      00:09:01     26 </t>
  </si>
  <si>
    <t xml:space="preserve">  27 Смирнова Саша             Абрис                      302      00:09:03     27 </t>
  </si>
  <si>
    <t xml:space="preserve">  28 Мелихова Ксения           49-2                       392      00:09:08     28 </t>
  </si>
  <si>
    <t xml:space="preserve">  29 Соколов Олег              СОШ 72-1                   326      00:09:13     29 </t>
  </si>
  <si>
    <t xml:space="preserve">  30 Швецов Станислав          СОШ 11                     343      00:09:16     30 </t>
  </si>
  <si>
    <t xml:space="preserve">  31 Блюмина Дарья             СОШ 42                     362      00:09:21     31 </t>
  </si>
  <si>
    <t xml:space="preserve">  32 Нерадовский Павел         СОШ 49                     319      00:09:23     32 </t>
  </si>
  <si>
    <t xml:space="preserve">  33 Зотин Николай             СОШ 33                     369      00:09:26     33 </t>
  </si>
  <si>
    <t xml:space="preserve">  34 Федотов Саша              Абрис                      306      00:09:29     34 </t>
  </si>
  <si>
    <t xml:space="preserve">  35 Добрягина Люба            СОШ 33                     368      00:09:29     34 </t>
  </si>
  <si>
    <t xml:space="preserve">  36 Воронин Илья              СОШ 11                     345      00:09:34     36 </t>
  </si>
  <si>
    <t xml:space="preserve">  37 Филиппова Дарья           49-2                       394      00:09:37     37 </t>
  </si>
  <si>
    <t xml:space="preserve">  38 Потапова Кристина         49-2                       395      00:09:45     38 </t>
  </si>
  <si>
    <t xml:space="preserve">  39 Горя Никита               СОШ 49                     317      00:10:07     39 </t>
  </si>
  <si>
    <t xml:space="preserve">  40 Груздева Елизавета        СОШ 72-2                   332      00:10:12     40 </t>
  </si>
  <si>
    <t xml:space="preserve">  41 Козлов Артем              СОШ 49                     320      00:10:16     41 </t>
  </si>
  <si>
    <t xml:space="preserve">  42 Белевин Максим            СОШ 11                     346      00:10:24     42 </t>
  </si>
  <si>
    <t xml:space="preserve">  43 Воронов Женяэ             СОШ 11                     348      00:10:27     43 </t>
  </si>
  <si>
    <t xml:space="preserve">  44 Кутузов Алексей           Горизонт                   355      00:10:28     44 </t>
  </si>
  <si>
    <t xml:space="preserve">  45 Седов Николай             СОШ 49                     318      00:10:29     45 </t>
  </si>
  <si>
    <t xml:space="preserve">  46 Тонаева Анастасия         СОШ 42                     361      00:10:36     46 </t>
  </si>
  <si>
    <t xml:space="preserve">  47 Пойкалайнен Саша          СОШ 33                     366      00:10:41     47 </t>
  </si>
  <si>
    <t xml:space="preserve">  48 Цветков Даниил            СОШ 72-2                   333      00:10:47     48 </t>
  </si>
  <si>
    <t xml:space="preserve">  49 Кобилова Ситора           Абрис                      305      00:10:52     49 </t>
  </si>
  <si>
    <t xml:space="preserve">  50 Марковских Виктория       СОШ 76                     312      00:10:57     50 </t>
  </si>
  <si>
    <t xml:space="preserve">  51 Филоненко Екатерина       СОШ 49                     316      00:11:08     51 </t>
  </si>
  <si>
    <t xml:space="preserve">  52 Киселева Елена            СОШ 72-1                   325      00:11:10     52 </t>
  </si>
  <si>
    <t xml:space="preserve">  53 Конина Елизавета          49-2                       393      00:11:21     53 </t>
  </si>
  <si>
    <t xml:space="preserve">  54 Лузина Мария              49-2                       396      00:11:25     54 </t>
  </si>
  <si>
    <t xml:space="preserve">  55 Очагова Мария             Горизонт                   353      00:11:29     55 </t>
  </si>
  <si>
    <t xml:space="preserve">  56 Остроумов Сергей          СОШ 33                     370      00:12:08     56 </t>
  </si>
  <si>
    <t xml:space="preserve">  57 Седова Валерия            СОШ 72-2                   331      00:12:11     57 </t>
  </si>
  <si>
    <t xml:space="preserve">  58 Вербицкая Любовь          Горизонт                   352      00:12:30     58 </t>
  </si>
  <si>
    <t xml:space="preserve">  59 Ефимова Мария             СОШ 72-1                   324      00:12:48     59 </t>
  </si>
  <si>
    <t xml:space="preserve">  60 Соломагина Мария          Молодость                  375      00:12:48     59 </t>
  </si>
  <si>
    <t xml:space="preserve">  61 Шмелева София             Молодость                  376      00:13:25     61 </t>
  </si>
  <si>
    <t xml:space="preserve">  62 Нерадовская Наталья       49-2                       397      00:13:32     62 </t>
  </si>
  <si>
    <t xml:space="preserve">  63 Бытева Елена              Молодость                  374      00:13:42     63 </t>
  </si>
  <si>
    <t xml:space="preserve">  64 Балякаев Максим           Молодость                  373      00:14:41     64 </t>
  </si>
  <si>
    <t xml:space="preserve">  65 Васильев Егор             Молодость                  372      00:15:41     65 </t>
  </si>
  <si>
    <t xml:space="preserve">  66 Рипачева Евгения          Молодость                  377      00:25:14     66 </t>
  </si>
  <si>
    <t xml:space="preserve">Главный судья                                   </t>
  </si>
  <si>
    <t xml:space="preserve">Главный секретарь                               </t>
  </si>
  <si>
    <t xml:space="preserve">Смирнова Катя            </t>
  </si>
  <si>
    <t xml:space="preserve">СОШ 41               </t>
  </si>
  <si>
    <t>00:04:50</t>
  </si>
  <si>
    <t xml:space="preserve">Сенюкович Егор           </t>
  </si>
  <si>
    <t xml:space="preserve">Абрис 1              </t>
  </si>
  <si>
    <t>00:06:09</t>
  </si>
  <si>
    <t xml:space="preserve">Магомедов Айгуб          </t>
  </si>
  <si>
    <t xml:space="preserve">СОШ 25               </t>
  </si>
  <si>
    <t xml:space="preserve"> 197 </t>
  </si>
  <si>
    <t>00:06:39</t>
  </si>
  <si>
    <t xml:space="preserve">Кабилова Ситора          </t>
  </si>
  <si>
    <t xml:space="preserve"> 110 </t>
  </si>
  <si>
    <t>00:06:46</t>
  </si>
  <si>
    <t xml:space="preserve">Чижов Захар              </t>
  </si>
  <si>
    <t xml:space="preserve">СОШ 33-2             </t>
  </si>
  <si>
    <t xml:space="preserve"> 180 </t>
  </si>
  <si>
    <t>00:06:56</t>
  </si>
  <si>
    <t xml:space="preserve">Потемкина Ксения         </t>
  </si>
  <si>
    <t xml:space="preserve">СОШ 11               </t>
  </si>
  <si>
    <t>00:06:57</t>
  </si>
  <si>
    <t xml:space="preserve"> 178 </t>
  </si>
  <si>
    <t xml:space="preserve">   8 </t>
  </si>
  <si>
    <t xml:space="preserve">Мамыкин Максим           </t>
  </si>
  <si>
    <t xml:space="preserve"> 183 </t>
  </si>
  <si>
    <t>00:06:58</t>
  </si>
  <si>
    <t xml:space="preserve">   9 </t>
  </si>
  <si>
    <t xml:space="preserve">Толокнова Оля            </t>
  </si>
  <si>
    <t xml:space="preserve"> 194 </t>
  </si>
  <si>
    <t>00:07:00</t>
  </si>
  <si>
    <t xml:space="preserve">  10 </t>
  </si>
  <si>
    <t xml:space="preserve">Смирнов Никита           </t>
  </si>
  <si>
    <t>00:07:05</t>
  </si>
  <si>
    <t xml:space="preserve">  11 </t>
  </si>
  <si>
    <t xml:space="preserve">Игнатьев Никита          </t>
  </si>
  <si>
    <t xml:space="preserve">СОШ 72               </t>
  </si>
  <si>
    <t xml:space="preserve"> 154 </t>
  </si>
  <si>
    <t>00:07:07</t>
  </si>
  <si>
    <t xml:space="preserve">  12 </t>
  </si>
  <si>
    <t xml:space="preserve">Горячев Андрей           </t>
  </si>
  <si>
    <t xml:space="preserve"> 196 </t>
  </si>
  <si>
    <t>00:07:08</t>
  </si>
  <si>
    <t xml:space="preserve">  13 </t>
  </si>
  <si>
    <t xml:space="preserve">Холопов Артем            </t>
  </si>
  <si>
    <t xml:space="preserve"> 179 </t>
  </si>
  <si>
    <t xml:space="preserve">  14 </t>
  </si>
  <si>
    <t xml:space="preserve">Молотов АНдрей           </t>
  </si>
  <si>
    <t>00:07:11</t>
  </si>
  <si>
    <t xml:space="preserve">  15 </t>
  </si>
  <si>
    <t xml:space="preserve">Колесников Дмитрий       </t>
  </si>
  <si>
    <t>00:07:14</t>
  </si>
  <si>
    <t xml:space="preserve">  16 </t>
  </si>
  <si>
    <t xml:space="preserve">Романова Настя           </t>
  </si>
  <si>
    <t xml:space="preserve"> 113 </t>
  </si>
  <si>
    <t>00:07:18</t>
  </si>
  <si>
    <t xml:space="preserve">  17 </t>
  </si>
  <si>
    <t xml:space="preserve">Акмерова Алина           </t>
  </si>
  <si>
    <t xml:space="preserve"> 153 </t>
  </si>
  <si>
    <t>00:07:20</t>
  </si>
  <si>
    <t xml:space="preserve">  18 </t>
  </si>
  <si>
    <t xml:space="preserve">СОШ 76               </t>
  </si>
  <si>
    <t xml:space="preserve"> 143 </t>
  </si>
  <si>
    <t>00:07:27</t>
  </si>
  <si>
    <t xml:space="preserve">  19 </t>
  </si>
  <si>
    <t xml:space="preserve">Баранова Яна             </t>
  </si>
  <si>
    <t xml:space="preserve"> 108 </t>
  </si>
  <si>
    <t>00:07:35</t>
  </si>
  <si>
    <t xml:space="preserve">  20 </t>
  </si>
  <si>
    <t xml:space="preserve">Пайколайнен Саша         </t>
  </si>
  <si>
    <t>00:07:37</t>
  </si>
  <si>
    <t xml:space="preserve">  21 </t>
  </si>
  <si>
    <t xml:space="preserve">Ерисовская Мария         </t>
  </si>
  <si>
    <t xml:space="preserve">СОШ 49               </t>
  </si>
  <si>
    <t xml:space="preserve"> 132 </t>
  </si>
  <si>
    <t>00:07:41</t>
  </si>
  <si>
    <t xml:space="preserve">  22 </t>
  </si>
  <si>
    <t xml:space="preserve">Красников Илья           </t>
  </si>
  <si>
    <t xml:space="preserve"> 131 </t>
  </si>
  <si>
    <t>00:07:46</t>
  </si>
  <si>
    <t xml:space="preserve">  23 </t>
  </si>
  <si>
    <t xml:space="preserve">Орлов Михаил             </t>
  </si>
  <si>
    <t xml:space="preserve"> 141 </t>
  </si>
  <si>
    <t>00:07:47</t>
  </si>
  <si>
    <t xml:space="preserve">  24 </t>
  </si>
  <si>
    <t xml:space="preserve">Новиков Андрей           </t>
  </si>
  <si>
    <t xml:space="preserve">Абрис 2              </t>
  </si>
  <si>
    <t>00:07:50</t>
  </si>
  <si>
    <t xml:space="preserve">  25 </t>
  </si>
  <si>
    <t xml:space="preserve">Амрахов Санд             </t>
  </si>
  <si>
    <t>00:07:52</t>
  </si>
  <si>
    <t xml:space="preserve">  26 </t>
  </si>
  <si>
    <t xml:space="preserve">Жарова Лера              </t>
  </si>
  <si>
    <t xml:space="preserve"> 182 </t>
  </si>
  <si>
    <t xml:space="preserve">  27 </t>
  </si>
  <si>
    <t xml:space="preserve"> 125 </t>
  </si>
  <si>
    <t>00:07:53</t>
  </si>
  <si>
    <t xml:space="preserve">  28 </t>
  </si>
  <si>
    <t xml:space="preserve">Жулковский Павел         </t>
  </si>
  <si>
    <t xml:space="preserve"> 150 </t>
  </si>
  <si>
    <t>00:07:57</t>
  </si>
  <si>
    <t xml:space="preserve">  29 </t>
  </si>
  <si>
    <t xml:space="preserve">Астсин Артур             </t>
  </si>
  <si>
    <t xml:space="preserve"> 151 </t>
  </si>
  <si>
    <t>00:07:58</t>
  </si>
  <si>
    <t xml:space="preserve">  30 </t>
  </si>
  <si>
    <t xml:space="preserve">СОШ 42               </t>
  </si>
  <si>
    <t xml:space="preserve"> 188 </t>
  </si>
  <si>
    <t>00:08:03</t>
  </si>
  <si>
    <t xml:space="preserve">  31 </t>
  </si>
  <si>
    <t xml:space="preserve">Осинцева Соня            </t>
  </si>
  <si>
    <t xml:space="preserve">СОШ 33-1             </t>
  </si>
  <si>
    <t xml:space="preserve"> 174 </t>
  </si>
  <si>
    <t xml:space="preserve">  32 </t>
  </si>
  <si>
    <t xml:space="preserve">Зайцева Анна             </t>
  </si>
  <si>
    <t xml:space="preserve"> 146 </t>
  </si>
  <si>
    <t>00:08:04</t>
  </si>
  <si>
    <t xml:space="preserve">  33 </t>
  </si>
  <si>
    <t xml:space="preserve"> 190 </t>
  </si>
  <si>
    <t xml:space="preserve">  34 </t>
  </si>
  <si>
    <t xml:space="preserve">Титов Роман              </t>
  </si>
  <si>
    <t>00:08:24</t>
  </si>
  <si>
    <t xml:space="preserve">  35 </t>
  </si>
  <si>
    <t xml:space="preserve">Шелепов Даниил           </t>
  </si>
  <si>
    <t xml:space="preserve">СОШ 77               </t>
  </si>
  <si>
    <t xml:space="preserve"> 107 </t>
  </si>
  <si>
    <t>00:08:31</t>
  </si>
  <si>
    <t xml:space="preserve">  36 </t>
  </si>
  <si>
    <t xml:space="preserve">Михайлов Андрей          </t>
  </si>
  <si>
    <t xml:space="preserve"> 144 </t>
  </si>
  <si>
    <t>00:08:33</t>
  </si>
  <si>
    <t xml:space="preserve">  37 </t>
  </si>
  <si>
    <t xml:space="preserve">Морозов Кирилл           </t>
  </si>
  <si>
    <t>00:08:36</t>
  </si>
  <si>
    <t xml:space="preserve">  38 </t>
  </si>
  <si>
    <t xml:space="preserve">Катальников Дима         </t>
  </si>
  <si>
    <t xml:space="preserve">СОШ 2                </t>
  </si>
  <si>
    <t xml:space="preserve">  39 </t>
  </si>
  <si>
    <t xml:space="preserve">Шацкий Алексей           </t>
  </si>
  <si>
    <t>00:08:41</t>
  </si>
  <si>
    <t xml:space="preserve">  40 </t>
  </si>
  <si>
    <t xml:space="preserve">Горталова Полина         </t>
  </si>
  <si>
    <t xml:space="preserve"> 193 </t>
  </si>
  <si>
    <t xml:space="preserve">  41 </t>
  </si>
  <si>
    <t xml:space="preserve">Мавричева Аня            </t>
  </si>
  <si>
    <t xml:space="preserve"> 127 </t>
  </si>
  <si>
    <t>00:08:42</t>
  </si>
  <si>
    <t xml:space="preserve">  42 </t>
  </si>
  <si>
    <t xml:space="preserve"> 185 </t>
  </si>
  <si>
    <t>00:08:44</t>
  </si>
  <si>
    <t xml:space="preserve">  43 </t>
  </si>
  <si>
    <t xml:space="preserve">Коневский Егор           </t>
  </si>
  <si>
    <t>00:08:50</t>
  </si>
  <si>
    <t xml:space="preserve">  44 </t>
  </si>
  <si>
    <t xml:space="preserve">Жулковский Игорь         </t>
  </si>
  <si>
    <t xml:space="preserve"> 155 </t>
  </si>
  <si>
    <t>00:08:58</t>
  </si>
  <si>
    <t xml:space="preserve">  45 </t>
  </si>
  <si>
    <t xml:space="preserve">Городилова Юлия          </t>
  </si>
  <si>
    <t xml:space="preserve"> 145 </t>
  </si>
  <si>
    <t>00:09:04</t>
  </si>
  <si>
    <t xml:space="preserve">  46 </t>
  </si>
  <si>
    <t xml:space="preserve"> 187 </t>
  </si>
  <si>
    <t>00:09:05</t>
  </si>
  <si>
    <t xml:space="preserve">  47 </t>
  </si>
  <si>
    <t xml:space="preserve">Аликбаев Тимур           </t>
  </si>
  <si>
    <t xml:space="preserve"> 139 </t>
  </si>
  <si>
    <t>00:09:07</t>
  </si>
  <si>
    <t xml:space="preserve">  48 </t>
  </si>
  <si>
    <t xml:space="preserve">Поляднов Андрей          </t>
  </si>
  <si>
    <t xml:space="preserve"> 102 </t>
  </si>
  <si>
    <t>00:09:09</t>
  </si>
  <si>
    <t xml:space="preserve">  49 </t>
  </si>
  <si>
    <t xml:space="preserve"> 160 </t>
  </si>
  <si>
    <t>00:09:12</t>
  </si>
  <si>
    <t xml:space="preserve">  50 </t>
  </si>
  <si>
    <t xml:space="preserve">Косульникова Вероника    </t>
  </si>
  <si>
    <t>00:09:24</t>
  </si>
  <si>
    <t xml:space="preserve">  51 </t>
  </si>
  <si>
    <t xml:space="preserve">Богославская Настя       </t>
  </si>
  <si>
    <t xml:space="preserve"> 158 </t>
  </si>
  <si>
    <t xml:space="preserve">  52 </t>
  </si>
  <si>
    <t xml:space="preserve">Записецкий Слава         </t>
  </si>
  <si>
    <t xml:space="preserve"> 171 </t>
  </si>
  <si>
    <t xml:space="preserve">  53 </t>
  </si>
  <si>
    <t xml:space="preserve">Алтынбаева Женя          </t>
  </si>
  <si>
    <t>00:09:26</t>
  </si>
  <si>
    <t xml:space="preserve">  54 </t>
  </si>
  <si>
    <t xml:space="preserve">Ерофеева                 </t>
  </si>
  <si>
    <t xml:space="preserve">СОШ 43-1             </t>
  </si>
  <si>
    <t>00:09:31</t>
  </si>
  <si>
    <t xml:space="preserve">  55 </t>
  </si>
  <si>
    <t xml:space="preserve">Харитонова Настя         </t>
  </si>
  <si>
    <t>00:09:32</t>
  </si>
  <si>
    <t xml:space="preserve">  56 </t>
  </si>
  <si>
    <t xml:space="preserve">Чистяков Максим          </t>
  </si>
  <si>
    <t>00:09:33</t>
  </si>
  <si>
    <t xml:space="preserve">  57 </t>
  </si>
  <si>
    <t xml:space="preserve">Лыкина Диана             </t>
  </si>
  <si>
    <t xml:space="preserve"> 123 </t>
  </si>
  <si>
    <t>00:09:44</t>
  </si>
  <si>
    <t xml:space="preserve">  58 </t>
  </si>
  <si>
    <t xml:space="preserve">Савина Настя             </t>
  </si>
  <si>
    <t>00:09:45</t>
  </si>
  <si>
    <t xml:space="preserve">  59 </t>
  </si>
  <si>
    <t xml:space="preserve">Няньковский Саша         </t>
  </si>
  <si>
    <t xml:space="preserve"> 172 </t>
  </si>
  <si>
    <t>00:09:46</t>
  </si>
  <si>
    <t xml:space="preserve">  60 </t>
  </si>
  <si>
    <t xml:space="preserve">Лагузова Лиза            </t>
  </si>
  <si>
    <t xml:space="preserve"> 126 </t>
  </si>
  <si>
    <t>00:09:47</t>
  </si>
  <si>
    <t xml:space="preserve">  61 </t>
  </si>
  <si>
    <t xml:space="preserve"> 186 </t>
  </si>
  <si>
    <t>00:10:02</t>
  </si>
  <si>
    <t xml:space="preserve">  62 </t>
  </si>
  <si>
    <t xml:space="preserve">Хить Алексей             </t>
  </si>
  <si>
    <t xml:space="preserve"> 129 </t>
  </si>
  <si>
    <t>00:10:03</t>
  </si>
  <si>
    <t xml:space="preserve">  63 </t>
  </si>
  <si>
    <t xml:space="preserve">Барышева Юля             </t>
  </si>
  <si>
    <t>00:10:15</t>
  </si>
  <si>
    <t xml:space="preserve">  64 </t>
  </si>
  <si>
    <t xml:space="preserve">Митяев Александр         </t>
  </si>
  <si>
    <t>00:10:16</t>
  </si>
  <si>
    <t xml:space="preserve">  65 </t>
  </si>
  <si>
    <t xml:space="preserve">Пронина Полина           </t>
  </si>
  <si>
    <t xml:space="preserve"> 104 </t>
  </si>
  <si>
    <t>00:10:18</t>
  </si>
  <si>
    <t xml:space="preserve">  66 </t>
  </si>
  <si>
    <t xml:space="preserve">Еремеев Егор             </t>
  </si>
  <si>
    <t xml:space="preserve">Молодость            </t>
  </si>
  <si>
    <t xml:space="preserve"> 214 </t>
  </si>
  <si>
    <t>00:10:34</t>
  </si>
  <si>
    <t xml:space="preserve">  67 </t>
  </si>
  <si>
    <t xml:space="preserve"> 189 </t>
  </si>
  <si>
    <t>00:10:37</t>
  </si>
  <si>
    <t xml:space="preserve">  68 </t>
  </si>
  <si>
    <t xml:space="preserve">Шохов Владимир           </t>
  </si>
  <si>
    <t>00:10:41</t>
  </si>
  <si>
    <t xml:space="preserve">  69 </t>
  </si>
  <si>
    <t xml:space="preserve">Титова Катя              </t>
  </si>
  <si>
    <t xml:space="preserve"> 159 </t>
  </si>
  <si>
    <t>00:10:47</t>
  </si>
  <si>
    <t xml:space="preserve">  70 </t>
  </si>
  <si>
    <t xml:space="preserve">Фисонгаев Руслан         </t>
  </si>
  <si>
    <t xml:space="preserve"> 192 </t>
  </si>
  <si>
    <t>00:11:03</t>
  </si>
  <si>
    <t xml:space="preserve">Казанова Дарья           </t>
  </si>
  <si>
    <t xml:space="preserve"> 103 </t>
  </si>
  <si>
    <t>00:11:08</t>
  </si>
  <si>
    <t xml:space="preserve">  72 </t>
  </si>
  <si>
    <t xml:space="preserve">Кронина Софья            </t>
  </si>
  <si>
    <t>00:11:19</t>
  </si>
  <si>
    <t xml:space="preserve">Соловьев Дмитрий         </t>
  </si>
  <si>
    <t>00:11:20</t>
  </si>
  <si>
    <t xml:space="preserve">  74 </t>
  </si>
  <si>
    <t xml:space="preserve">Ягушин                   </t>
  </si>
  <si>
    <t xml:space="preserve">СОШ 43-2             </t>
  </si>
  <si>
    <t>00:11:31</t>
  </si>
  <si>
    <t xml:space="preserve">  75 </t>
  </si>
  <si>
    <t xml:space="preserve">Мирошниченко             </t>
  </si>
  <si>
    <t>00:11:38</t>
  </si>
  <si>
    <t xml:space="preserve">Поторогина Катя          </t>
  </si>
  <si>
    <t xml:space="preserve"> 157 </t>
  </si>
  <si>
    <t>00:11:42</t>
  </si>
  <si>
    <t xml:space="preserve">  77 </t>
  </si>
  <si>
    <t xml:space="preserve">Хамяриева Ольга          </t>
  </si>
  <si>
    <t xml:space="preserve"> 147 </t>
  </si>
  <si>
    <t>00:11:45</t>
  </si>
  <si>
    <t xml:space="preserve">Морозов                  </t>
  </si>
  <si>
    <t>00:11:50</t>
  </si>
  <si>
    <t xml:space="preserve">Ячменев Влад             </t>
  </si>
  <si>
    <t>00:11:54</t>
  </si>
  <si>
    <t xml:space="preserve"> 210 </t>
  </si>
  <si>
    <t>00:12:03</t>
  </si>
  <si>
    <t xml:space="preserve">Коврова Татьяна          </t>
  </si>
  <si>
    <t xml:space="preserve"> 152 </t>
  </si>
  <si>
    <t>00:12:16</t>
  </si>
  <si>
    <t xml:space="preserve">Едалова                  </t>
  </si>
  <si>
    <t xml:space="preserve"> 199 </t>
  </si>
  <si>
    <t>00:12:28</t>
  </si>
  <si>
    <t xml:space="preserve">  83 </t>
  </si>
  <si>
    <t xml:space="preserve">Кучина                   </t>
  </si>
  <si>
    <t>00:12:30</t>
  </si>
  <si>
    <t xml:space="preserve">Борщ                     </t>
  </si>
  <si>
    <t>00:13:22</t>
  </si>
  <si>
    <t xml:space="preserve">  85 </t>
  </si>
  <si>
    <t xml:space="preserve">Глухова Виктория         </t>
  </si>
  <si>
    <t>00:13:48</t>
  </si>
  <si>
    <t xml:space="preserve">  86 </t>
  </si>
  <si>
    <t xml:space="preserve">Филаткина Катя           </t>
  </si>
  <si>
    <t xml:space="preserve"> 175 </t>
  </si>
  <si>
    <t>00:13:58</t>
  </si>
  <si>
    <t xml:space="preserve">Сарычев Евгений          </t>
  </si>
  <si>
    <t xml:space="preserve">Куликова Татьяна         </t>
  </si>
  <si>
    <t>00:14:00</t>
  </si>
  <si>
    <t xml:space="preserve">Шмелева Александра       </t>
  </si>
  <si>
    <t>00:14:04</t>
  </si>
  <si>
    <t xml:space="preserve">Сердюковская             </t>
  </si>
  <si>
    <t xml:space="preserve"> 206 </t>
  </si>
  <si>
    <t>00:14:15</t>
  </si>
  <si>
    <t xml:space="preserve">Шубин Женя               </t>
  </si>
  <si>
    <t xml:space="preserve"> 176 </t>
  </si>
  <si>
    <t>00:14:34</t>
  </si>
  <si>
    <t xml:space="preserve">  92 </t>
  </si>
  <si>
    <t xml:space="preserve">Ходанович Анна           </t>
  </si>
  <si>
    <t xml:space="preserve"> 216 </t>
  </si>
  <si>
    <t>00:14:35</t>
  </si>
  <si>
    <t xml:space="preserve">Ильченко                 </t>
  </si>
  <si>
    <t xml:space="preserve"> 200 </t>
  </si>
  <si>
    <t>00:14:45</t>
  </si>
  <si>
    <t xml:space="preserve">Савинов                  </t>
  </si>
  <si>
    <t xml:space="preserve"> 202 </t>
  </si>
  <si>
    <t>00:16:04</t>
  </si>
  <si>
    <t xml:space="preserve">  95 </t>
  </si>
  <si>
    <t xml:space="preserve">Товт                     </t>
  </si>
  <si>
    <t>00:18:13</t>
  </si>
  <si>
    <t xml:space="preserve">СОШ 33               </t>
  </si>
  <si>
    <t xml:space="preserve"> 364 </t>
  </si>
  <si>
    <t>00:04:29</t>
  </si>
  <si>
    <t>00:04:57</t>
  </si>
  <si>
    <t xml:space="preserve">Преснов Павел            </t>
  </si>
  <si>
    <t xml:space="preserve">Горизонт             </t>
  </si>
  <si>
    <t xml:space="preserve"> 354 </t>
  </si>
  <si>
    <t>00:05:38</t>
  </si>
  <si>
    <t xml:space="preserve">Жуков Артем              </t>
  </si>
  <si>
    <t xml:space="preserve">СОШ 72-2             </t>
  </si>
  <si>
    <t xml:space="preserve"> 334 </t>
  </si>
  <si>
    <t>00:05:46</t>
  </si>
  <si>
    <t xml:space="preserve">Валинчюс Владимир        </t>
  </si>
  <si>
    <t xml:space="preserve"> 313 </t>
  </si>
  <si>
    <t>00:05:55</t>
  </si>
  <si>
    <t xml:space="preserve"> 365 </t>
  </si>
  <si>
    <t>00:05:58</t>
  </si>
  <si>
    <t xml:space="preserve">Веселов Александр        </t>
  </si>
  <si>
    <t xml:space="preserve"> 310 </t>
  </si>
  <si>
    <t>00:06:17</t>
  </si>
  <si>
    <t xml:space="preserve"> 367 </t>
  </si>
  <si>
    <t>00:06:44</t>
  </si>
  <si>
    <t xml:space="preserve">Матвеева Арина           </t>
  </si>
  <si>
    <t xml:space="preserve"> 311 </t>
  </si>
  <si>
    <t>00:06:51</t>
  </si>
  <si>
    <t xml:space="preserve">Молотов Андрей           </t>
  </si>
  <si>
    <t xml:space="preserve">Абрис                </t>
  </si>
  <si>
    <t>00:06:55</t>
  </si>
  <si>
    <t xml:space="preserve"> 304 </t>
  </si>
  <si>
    <t>00:07:09</t>
  </si>
  <si>
    <t xml:space="preserve">Фомичев Дмитрий          </t>
  </si>
  <si>
    <t xml:space="preserve"> 329 </t>
  </si>
  <si>
    <t>00:07:25</t>
  </si>
  <si>
    <t xml:space="preserve">Колесов Леонид           </t>
  </si>
  <si>
    <t xml:space="preserve"> 315 </t>
  </si>
  <si>
    <t xml:space="preserve">Веселкова Наталья        </t>
  </si>
  <si>
    <t xml:space="preserve"> 347 </t>
  </si>
  <si>
    <t>00:08:23</t>
  </si>
  <si>
    <t>00:08:26</t>
  </si>
  <si>
    <t xml:space="preserve">Артамонова Таня          </t>
  </si>
  <si>
    <t xml:space="preserve"> 344 </t>
  </si>
  <si>
    <t>00:08:27</t>
  </si>
  <si>
    <t xml:space="preserve">Алоян Юра                </t>
  </si>
  <si>
    <t xml:space="preserve">СОШ 72-1             </t>
  </si>
  <si>
    <t xml:space="preserve"> 323 </t>
  </si>
  <si>
    <t>00:08:28</t>
  </si>
  <si>
    <t xml:space="preserve">Шатов Никита             </t>
  </si>
  <si>
    <t xml:space="preserve"> 327 </t>
  </si>
  <si>
    <t>00:08:30</t>
  </si>
  <si>
    <t xml:space="preserve"> 309 </t>
  </si>
  <si>
    <t xml:space="preserve">Гущин Роман              </t>
  </si>
  <si>
    <t xml:space="preserve"> 351 </t>
  </si>
  <si>
    <t>00:08:39</t>
  </si>
  <si>
    <t xml:space="preserve">Гайдук Даниил            </t>
  </si>
  <si>
    <t xml:space="preserve"> 359 </t>
  </si>
  <si>
    <t xml:space="preserve">Поляков Андрей           </t>
  </si>
  <si>
    <t xml:space="preserve"> 330 </t>
  </si>
  <si>
    <t>00:08:45</t>
  </si>
  <si>
    <t xml:space="preserve">Чалов Александр          </t>
  </si>
  <si>
    <t xml:space="preserve"> 358 </t>
  </si>
  <si>
    <t>00:08:46</t>
  </si>
  <si>
    <t xml:space="preserve">Качанов Денис            </t>
  </si>
  <si>
    <t xml:space="preserve"> 357 </t>
  </si>
  <si>
    <t>00:08:52</t>
  </si>
  <si>
    <t xml:space="preserve">Ларионов Владимир        </t>
  </si>
  <si>
    <t>00:08:54</t>
  </si>
  <si>
    <t xml:space="preserve">Прохоцкий Артем          </t>
  </si>
  <si>
    <t xml:space="preserve"> 350 </t>
  </si>
  <si>
    <t>00:09:01</t>
  </si>
  <si>
    <t xml:space="preserve">Смирнова Саша            </t>
  </si>
  <si>
    <t>00:09:03</t>
  </si>
  <si>
    <t xml:space="preserve">Мелихова Ксения          </t>
  </si>
  <si>
    <t xml:space="preserve">49-2                 </t>
  </si>
  <si>
    <t xml:space="preserve"> 392 </t>
  </si>
  <si>
    <t>00:09:08</t>
  </si>
  <si>
    <t xml:space="preserve">Соколов Олег             </t>
  </si>
  <si>
    <t xml:space="preserve"> 326 </t>
  </si>
  <si>
    <t>00:09:13</t>
  </si>
  <si>
    <t xml:space="preserve">Швецов Станислав         </t>
  </si>
  <si>
    <t xml:space="preserve"> 343 </t>
  </si>
  <si>
    <t>00:09:16</t>
  </si>
  <si>
    <t xml:space="preserve">Блюмина Дарья            </t>
  </si>
  <si>
    <t xml:space="preserve"> 362 </t>
  </si>
  <si>
    <t>00:09:21</t>
  </si>
  <si>
    <t xml:space="preserve">Нерадовский Павел        </t>
  </si>
  <si>
    <t xml:space="preserve"> 319 </t>
  </si>
  <si>
    <t>00:09:23</t>
  </si>
  <si>
    <t xml:space="preserve"> 369 </t>
  </si>
  <si>
    <t xml:space="preserve">Федотов Саша             </t>
  </si>
  <si>
    <t>00:09:29</t>
  </si>
  <si>
    <t xml:space="preserve">Добрягина Люба           </t>
  </si>
  <si>
    <t xml:space="preserve"> 368 </t>
  </si>
  <si>
    <t xml:space="preserve">Воронин Илья             </t>
  </si>
  <si>
    <t xml:space="preserve"> 345 </t>
  </si>
  <si>
    <t>00:09:34</t>
  </si>
  <si>
    <t xml:space="preserve">Филиппова Дарья          </t>
  </si>
  <si>
    <t xml:space="preserve"> 394 </t>
  </si>
  <si>
    <t>00:09:37</t>
  </si>
  <si>
    <t xml:space="preserve">Потапова Кристина        </t>
  </si>
  <si>
    <t xml:space="preserve"> 395 </t>
  </si>
  <si>
    <t xml:space="preserve"> 317 </t>
  </si>
  <si>
    <t>00:10:07</t>
  </si>
  <si>
    <t xml:space="preserve">Груздева Елизавета       </t>
  </si>
  <si>
    <t xml:space="preserve"> 332 </t>
  </si>
  <si>
    <t>00:10:12</t>
  </si>
  <si>
    <t xml:space="preserve">Козлов Артем             </t>
  </si>
  <si>
    <t xml:space="preserve"> 320 </t>
  </si>
  <si>
    <t xml:space="preserve">Белевин Максим           </t>
  </si>
  <si>
    <t xml:space="preserve"> 346 </t>
  </si>
  <si>
    <t>00:10:24</t>
  </si>
  <si>
    <t xml:space="preserve"> 348 </t>
  </si>
  <si>
    <t>00:10:27</t>
  </si>
  <si>
    <t xml:space="preserve">Кутузов Алексей          </t>
  </si>
  <si>
    <t xml:space="preserve"> 355 </t>
  </si>
  <si>
    <t>00:10:28</t>
  </si>
  <si>
    <t xml:space="preserve">Седов Николай            </t>
  </si>
  <si>
    <t xml:space="preserve"> 318 </t>
  </si>
  <si>
    <t>00:10:29</t>
  </si>
  <si>
    <t xml:space="preserve">Тонаева Анастасия        </t>
  </si>
  <si>
    <t xml:space="preserve"> 361 </t>
  </si>
  <si>
    <t>00:10:36</t>
  </si>
  <si>
    <t xml:space="preserve">Пойкалайнен Саша         </t>
  </si>
  <si>
    <t xml:space="preserve"> 366 </t>
  </si>
  <si>
    <t xml:space="preserve">Цветков Даниил           </t>
  </si>
  <si>
    <t xml:space="preserve"> 333 </t>
  </si>
  <si>
    <t xml:space="preserve">Кобилова Ситора          </t>
  </si>
  <si>
    <t xml:space="preserve"> 305 </t>
  </si>
  <si>
    <t>00:10:52</t>
  </si>
  <si>
    <t xml:space="preserve">Марковских Виктория      </t>
  </si>
  <si>
    <t xml:space="preserve"> 312 </t>
  </si>
  <si>
    <t>00:10:57</t>
  </si>
  <si>
    <t xml:space="preserve">Филоненко Екатерина      </t>
  </si>
  <si>
    <t xml:space="preserve"> 316 </t>
  </si>
  <si>
    <t xml:space="preserve">Киселева Елена           </t>
  </si>
  <si>
    <t xml:space="preserve"> 325 </t>
  </si>
  <si>
    <t>00:11:10</t>
  </si>
  <si>
    <t xml:space="preserve">Конина Елизавета         </t>
  </si>
  <si>
    <t xml:space="preserve"> 393 </t>
  </si>
  <si>
    <t>00:11:21</t>
  </si>
  <si>
    <t xml:space="preserve">Лузина Мария             </t>
  </si>
  <si>
    <t xml:space="preserve"> 396 </t>
  </si>
  <si>
    <t>00:11:25</t>
  </si>
  <si>
    <t xml:space="preserve">Очагова Мария            </t>
  </si>
  <si>
    <t xml:space="preserve"> 353 </t>
  </si>
  <si>
    <t>00:11:29</t>
  </si>
  <si>
    <t xml:space="preserve"> 370 </t>
  </si>
  <si>
    <t>00:12:08</t>
  </si>
  <si>
    <t xml:space="preserve">Седова Валерия           </t>
  </si>
  <si>
    <t xml:space="preserve"> 331 </t>
  </si>
  <si>
    <t>00:12:11</t>
  </si>
  <si>
    <t xml:space="preserve">Вербицкая Любовь         </t>
  </si>
  <si>
    <t xml:space="preserve"> 352 </t>
  </si>
  <si>
    <t xml:space="preserve">Ефимова Мария            </t>
  </si>
  <si>
    <t xml:space="preserve"> 324 </t>
  </si>
  <si>
    <t>00:12:48</t>
  </si>
  <si>
    <t xml:space="preserve">Соломагина Мария         </t>
  </si>
  <si>
    <t xml:space="preserve"> 375 </t>
  </si>
  <si>
    <t xml:space="preserve">Шмелева София            </t>
  </si>
  <si>
    <t xml:space="preserve"> 376 </t>
  </si>
  <si>
    <t>00:13:25</t>
  </si>
  <si>
    <t xml:space="preserve">Нерадовская Наталья      </t>
  </si>
  <si>
    <t xml:space="preserve"> 397 </t>
  </si>
  <si>
    <t>00:13:32</t>
  </si>
  <si>
    <t xml:space="preserve">Бытева Елена             </t>
  </si>
  <si>
    <t xml:space="preserve"> 374 </t>
  </si>
  <si>
    <t>00:13:42</t>
  </si>
  <si>
    <t xml:space="preserve">Балякаев Максим          </t>
  </si>
  <si>
    <t xml:space="preserve"> 373 </t>
  </si>
  <si>
    <t>00:14:41</t>
  </si>
  <si>
    <t xml:space="preserve">Васильев Егор            </t>
  </si>
  <si>
    <t xml:space="preserve"> 372 </t>
  </si>
  <si>
    <t>00:15:41</t>
  </si>
  <si>
    <t xml:space="preserve">Рипачева Евгения         </t>
  </si>
  <si>
    <t xml:space="preserve"> 377 </t>
  </si>
  <si>
    <t>00:25:14</t>
  </si>
  <si>
    <t>Гать</t>
  </si>
  <si>
    <t>Навесная</t>
  </si>
  <si>
    <t>Сурков Иван</t>
  </si>
  <si>
    <t>Вахрукова Настя</t>
  </si>
  <si>
    <t>Стулова Василина</t>
  </si>
  <si>
    <t>Пащенко София</t>
  </si>
  <si>
    <t>Завьялова Екатериа</t>
  </si>
  <si>
    <t>Костров Вячеслав</t>
  </si>
  <si>
    <t>Зарубин Анатолий</t>
  </si>
  <si>
    <t>Параллельные</t>
  </si>
  <si>
    <t>спуск подъем</t>
  </si>
  <si>
    <t>узлы</t>
  </si>
  <si>
    <t>Сумма штрафа</t>
  </si>
  <si>
    <t>м</t>
  </si>
  <si>
    <t>Результат</t>
  </si>
  <si>
    <t>д</t>
  </si>
  <si>
    <t>место</t>
  </si>
  <si>
    <t>Отсечки</t>
  </si>
  <si>
    <t xml:space="preserve">Игнатьев Антон   </t>
  </si>
  <si>
    <t>Маятник</t>
  </si>
  <si>
    <t>Кубок г.Ярославля по пешеходному туризму</t>
  </si>
  <si>
    <t>1-й этап личные соревнования по пешеходному туризму</t>
  </si>
  <si>
    <t>г.Ярославль</t>
  </si>
  <si>
    <t>Младшая группа юноши</t>
  </si>
  <si>
    <t>Младшая группа девушки</t>
  </si>
  <si>
    <t>Средняя группа юноши</t>
  </si>
  <si>
    <t>Средняя группа девушки</t>
  </si>
  <si>
    <t>гл.судья</t>
  </si>
  <si>
    <t>гл.секретарь</t>
  </si>
  <si>
    <t>Архипов И.В.</t>
  </si>
  <si>
    <t>нач.дистанции</t>
  </si>
  <si>
    <t>Костров А.А.</t>
  </si>
  <si>
    <t>Команда</t>
  </si>
  <si>
    <t>Средняя группа</t>
  </si>
  <si>
    <t xml:space="preserve">Плашкин Егор             </t>
  </si>
  <si>
    <t>Воронов Женя</t>
  </si>
  <si>
    <t>Москаленко Настя</t>
  </si>
  <si>
    <t>Ожидаев Дмитрий</t>
  </si>
  <si>
    <t>Сторовед</t>
  </si>
  <si>
    <t>Спиридонов Илья</t>
  </si>
  <si>
    <t>Сторожев Р.Б</t>
  </si>
  <si>
    <t>?</t>
  </si>
  <si>
    <t>Костров А.А,</t>
  </si>
  <si>
    <t>Сторожев Р.Б.</t>
  </si>
  <si>
    <t>вып разр</t>
  </si>
  <si>
    <t>время на дистанции</t>
  </si>
  <si>
    <t>Личный зачет</t>
  </si>
  <si>
    <t>№</t>
  </si>
  <si>
    <t>Сумма времени 6 участников</t>
  </si>
  <si>
    <t>младшая группа</t>
  </si>
  <si>
    <t>средняя группа</t>
  </si>
  <si>
    <t xml:space="preserve">Остроумов Сергей  в/к   </t>
  </si>
  <si>
    <t xml:space="preserve">Горя Ника              </t>
  </si>
  <si>
    <t xml:space="preserve">Горя Ника   </t>
  </si>
  <si>
    <t>Младшая группа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</si>
</sst>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h]:mm:ss;@"/>
    <numFmt numFmtId="170" formatCode="h:mm:ss;@"/>
  </numFmts>
  <fonts count="3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u val="single"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68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8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2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1" fontId="9" fillId="0" borderId="0" xfId="0" applyNumberFormat="1" applyFont="1" applyAlignment="1">
      <alignment/>
    </xf>
    <xf numFmtId="45" fontId="9" fillId="0" borderId="10" xfId="0" applyNumberFormat="1" applyFont="1" applyBorder="1" applyAlignment="1">
      <alignment horizontal="center"/>
    </xf>
    <xf numFmtId="45" fontId="9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1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8" fontId="1" fillId="0" borderId="10" xfId="0" applyNumberFormat="1" applyFont="1" applyBorder="1" applyAlignment="1">
      <alignment horizontal="center" wrapText="1"/>
    </xf>
    <xf numFmtId="168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68" fontId="9" fillId="0" borderId="14" xfId="0" applyNumberFormat="1" applyFont="1" applyBorder="1" applyAlignment="1">
      <alignment horizontal="center"/>
    </xf>
    <xf numFmtId="168" fontId="9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21" fontId="9" fillId="0" borderId="14" xfId="0" applyNumberFormat="1" applyFont="1" applyBorder="1" applyAlignment="1">
      <alignment horizontal="center"/>
    </xf>
    <xf numFmtId="21" fontId="9" fillId="0" borderId="14" xfId="0" applyNumberFormat="1" applyFont="1" applyBorder="1" applyAlignment="1">
      <alignment/>
    </xf>
    <xf numFmtId="45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168" fontId="9" fillId="0" borderId="15" xfId="0" applyNumberFormat="1" applyFont="1" applyBorder="1" applyAlignment="1">
      <alignment horizontal="center"/>
    </xf>
    <xf numFmtId="168" fontId="9" fillId="0" borderId="15" xfId="0" applyNumberFormat="1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21" fontId="9" fillId="0" borderId="15" xfId="0" applyNumberFormat="1" applyFont="1" applyBorder="1" applyAlignment="1">
      <alignment horizontal="center"/>
    </xf>
    <xf numFmtId="21" fontId="9" fillId="0" borderId="15" xfId="0" applyNumberFormat="1" applyFont="1" applyBorder="1" applyAlignment="1">
      <alignment/>
    </xf>
    <xf numFmtId="45" fontId="9" fillId="0" borderId="15" xfId="0" applyNumberFormat="1" applyFont="1" applyBorder="1" applyAlignment="1">
      <alignment horizontal="center"/>
    </xf>
    <xf numFmtId="16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168" fontId="9" fillId="0" borderId="21" xfId="0" applyNumberFormat="1" applyFont="1" applyBorder="1" applyAlignment="1">
      <alignment horizontal="center"/>
    </xf>
    <xf numFmtId="168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center"/>
    </xf>
    <xf numFmtId="21" fontId="9" fillId="0" borderId="21" xfId="0" applyNumberFormat="1" applyFont="1" applyBorder="1" applyAlignment="1">
      <alignment horizontal="center"/>
    </xf>
    <xf numFmtId="21" fontId="9" fillId="0" borderId="21" xfId="0" applyNumberFormat="1" applyFont="1" applyBorder="1" applyAlignment="1">
      <alignment/>
    </xf>
    <xf numFmtId="45" fontId="9" fillId="0" borderId="21" xfId="0" applyNumberFormat="1" applyFont="1" applyBorder="1" applyAlignment="1">
      <alignment horizontal="center"/>
    </xf>
    <xf numFmtId="168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168" fontId="9" fillId="0" borderId="24" xfId="0" applyNumberFormat="1" applyFont="1" applyBorder="1" applyAlignment="1">
      <alignment horizontal="center"/>
    </xf>
    <xf numFmtId="168" fontId="9" fillId="0" borderId="24" xfId="0" applyNumberFormat="1" applyFont="1" applyBorder="1" applyAlignment="1">
      <alignment/>
    </xf>
    <xf numFmtId="1" fontId="9" fillId="0" borderId="24" xfId="0" applyNumberFormat="1" applyFont="1" applyBorder="1" applyAlignment="1">
      <alignment horizontal="center"/>
    </xf>
    <xf numFmtId="21" fontId="9" fillId="0" borderId="24" xfId="0" applyNumberFormat="1" applyFont="1" applyBorder="1" applyAlignment="1">
      <alignment horizontal="center"/>
    </xf>
    <xf numFmtId="21" fontId="9" fillId="0" borderId="24" xfId="0" applyNumberFormat="1" applyFont="1" applyBorder="1" applyAlignment="1">
      <alignment/>
    </xf>
    <xf numFmtId="45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8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68" fontId="0" fillId="24" borderId="16" xfId="0" applyNumberFormat="1" applyFill="1" applyBorder="1" applyAlignment="1">
      <alignment/>
    </xf>
    <xf numFmtId="168" fontId="0" fillId="24" borderId="0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8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6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9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9" fillId="0" borderId="26" xfId="0" applyFont="1" applyBorder="1" applyAlignment="1">
      <alignment/>
    </xf>
    <xf numFmtId="168" fontId="9" fillId="0" borderId="26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21" fontId="9" fillId="0" borderId="26" xfId="0" applyNumberFormat="1" applyFont="1" applyBorder="1" applyAlignment="1">
      <alignment horizontal="center"/>
    </xf>
    <xf numFmtId="21" fontId="9" fillId="0" borderId="26" xfId="0" applyNumberFormat="1" applyFont="1" applyBorder="1" applyAlignment="1">
      <alignment/>
    </xf>
    <xf numFmtId="45" fontId="9" fillId="0" borderId="26" xfId="0" applyNumberFormat="1" applyFont="1" applyBorder="1" applyAlignment="1">
      <alignment horizontal="center"/>
    </xf>
    <xf numFmtId="168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29" xfId="0" applyBorder="1" applyAlignment="1">
      <alignment/>
    </xf>
    <xf numFmtId="168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28" fillId="0" borderId="27" xfId="0" applyFont="1" applyBorder="1" applyAlignment="1">
      <alignment/>
    </xf>
    <xf numFmtId="168" fontId="0" fillId="24" borderId="24" xfId="0" applyNumberFormat="1" applyFill="1" applyBorder="1" applyAlignment="1">
      <alignment/>
    </xf>
    <xf numFmtId="0" fontId="0" fillId="24" borderId="24" xfId="0" applyFill="1" applyBorder="1" applyAlignment="1">
      <alignment/>
    </xf>
    <xf numFmtId="0" fontId="0" fillId="0" borderId="0" xfId="0" applyFont="1" applyAlignment="1">
      <alignment/>
    </xf>
    <xf numFmtId="168" fontId="0" fillId="0" borderId="16" xfId="0" applyNumberFormat="1" applyFill="1" applyBorder="1" applyAlignment="1">
      <alignment/>
    </xf>
    <xf numFmtId="0" fontId="0" fillId="0" borderId="27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24" borderId="14" xfId="0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 horizontal="center"/>
    </xf>
    <xf numFmtId="21" fontId="9" fillId="0" borderId="15" xfId="0" applyNumberFormat="1" applyFont="1" applyFill="1" applyBorder="1" applyAlignment="1">
      <alignment horizontal="center"/>
    </xf>
    <xf numFmtId="21" fontId="9" fillId="0" borderId="15" xfId="0" applyNumberFormat="1" applyFont="1" applyFill="1" applyBorder="1" applyAlignment="1">
      <alignment/>
    </xf>
    <xf numFmtId="45" fontId="9" fillId="0" borderId="15" xfId="0" applyNumberFormat="1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21" fontId="9" fillId="0" borderId="10" xfId="0" applyNumberFormat="1" applyFont="1" applyFill="1" applyBorder="1" applyAlignment="1">
      <alignment horizontal="center"/>
    </xf>
    <xf numFmtId="21" fontId="9" fillId="0" borderId="10" xfId="0" applyNumberFormat="1" applyFont="1" applyFill="1" applyBorder="1" applyAlignment="1">
      <alignment/>
    </xf>
    <xf numFmtId="45" fontId="9" fillId="0" borderId="1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 horizontal="center"/>
    </xf>
    <xf numFmtId="21" fontId="9" fillId="0" borderId="21" xfId="0" applyNumberFormat="1" applyFont="1" applyFill="1" applyBorder="1" applyAlignment="1">
      <alignment horizontal="center"/>
    </xf>
    <xf numFmtId="21" fontId="9" fillId="0" borderId="21" xfId="0" applyNumberFormat="1" applyFont="1" applyFill="1" applyBorder="1" applyAlignment="1">
      <alignment/>
    </xf>
    <xf numFmtId="45" fontId="9" fillId="0" borderId="21" xfId="0" applyNumberFormat="1" applyFont="1" applyFill="1" applyBorder="1" applyAlignment="1">
      <alignment horizontal="center"/>
    </xf>
    <xf numFmtId="168" fontId="9" fillId="0" borderId="14" xfId="0" applyNumberFormat="1" applyFont="1" applyFill="1" applyBorder="1" applyAlignment="1">
      <alignment horizontal="center"/>
    </xf>
    <xf numFmtId="168" fontId="9" fillId="0" borderId="14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center"/>
    </xf>
    <xf numFmtId="21" fontId="9" fillId="0" borderId="14" xfId="0" applyNumberFormat="1" applyFont="1" applyFill="1" applyBorder="1" applyAlignment="1">
      <alignment horizontal="center"/>
    </xf>
    <xf numFmtId="21" fontId="9" fillId="0" borderId="14" xfId="0" applyNumberFormat="1" applyFont="1" applyFill="1" applyBorder="1" applyAlignment="1">
      <alignment/>
    </xf>
    <xf numFmtId="45" fontId="9" fillId="0" borderId="14" xfId="0" applyNumberFormat="1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/>
    </xf>
    <xf numFmtId="1" fontId="9" fillId="0" borderId="24" xfId="0" applyNumberFormat="1" applyFont="1" applyFill="1" applyBorder="1" applyAlignment="1">
      <alignment horizontal="center"/>
    </xf>
    <xf numFmtId="21" fontId="9" fillId="0" borderId="24" xfId="0" applyNumberFormat="1" applyFont="1" applyFill="1" applyBorder="1" applyAlignment="1">
      <alignment horizontal="center"/>
    </xf>
    <xf numFmtId="21" fontId="9" fillId="0" borderId="24" xfId="0" applyNumberFormat="1" applyFont="1" applyFill="1" applyBorder="1" applyAlignment="1">
      <alignment/>
    </xf>
    <xf numFmtId="45" fontId="9" fillId="0" borderId="2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0" borderId="31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2" fillId="0" borderId="0" xfId="0" applyFont="1" applyAlignment="1">
      <alignment/>
    </xf>
    <xf numFmtId="168" fontId="32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0" fontId="32" fillId="0" borderId="26" xfId="0" applyFont="1" applyBorder="1" applyAlignment="1">
      <alignment/>
    </xf>
    <xf numFmtId="168" fontId="32" fillId="0" borderId="26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14" fontId="0" fillId="0" borderId="0" xfId="0" applyNumberFormat="1" applyFont="1" applyBorder="1" applyAlignment="1">
      <alignment/>
    </xf>
    <xf numFmtId="0" fontId="32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/>
    </xf>
    <xf numFmtId="168" fontId="32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 horizontal="center"/>
    </xf>
    <xf numFmtId="168" fontId="0" fillId="0" borderId="14" xfId="0" applyNumberFormat="1" applyFill="1" applyBorder="1" applyAlignment="1">
      <alignment/>
    </xf>
    <xf numFmtId="168" fontId="0" fillId="0" borderId="2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wrapText="1"/>
    </xf>
    <xf numFmtId="168" fontId="1" fillId="0" borderId="15" xfId="0" applyNumberFormat="1" applyFont="1" applyBorder="1" applyAlignment="1">
      <alignment/>
    </xf>
    <xf numFmtId="0" fontId="0" fillId="0" borderId="32" xfId="0" applyBorder="1" applyAlignment="1">
      <alignment/>
    </xf>
    <xf numFmtId="0" fontId="9" fillId="0" borderId="30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45" fontId="0" fillId="0" borderId="0" xfId="0" applyNumberFormat="1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8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24" borderId="37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3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26" xfId="0" applyFont="1" applyFill="1" applyBorder="1" applyAlignment="1">
      <alignment/>
    </xf>
    <xf numFmtId="168" fontId="9" fillId="0" borderId="26" xfId="0" applyNumberFormat="1" applyFont="1" applyFill="1" applyBorder="1" applyAlignment="1">
      <alignment horizontal="center"/>
    </xf>
    <xf numFmtId="168" fontId="9" fillId="0" borderId="26" xfId="0" applyNumberFormat="1" applyFont="1" applyFill="1" applyBorder="1" applyAlignment="1">
      <alignment/>
    </xf>
    <xf numFmtId="1" fontId="9" fillId="0" borderId="26" xfId="0" applyNumberFormat="1" applyFont="1" applyFill="1" applyBorder="1" applyAlignment="1">
      <alignment horizontal="center"/>
    </xf>
    <xf numFmtId="21" fontId="9" fillId="0" borderId="26" xfId="0" applyNumberFormat="1" applyFont="1" applyFill="1" applyBorder="1" applyAlignment="1">
      <alignment horizontal="center"/>
    </xf>
    <xf numFmtId="21" fontId="9" fillId="0" borderId="26" xfId="0" applyNumberFormat="1" applyFont="1" applyFill="1" applyBorder="1" applyAlignment="1">
      <alignment/>
    </xf>
    <xf numFmtId="45" fontId="9" fillId="0" borderId="26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21" fontId="9" fillId="0" borderId="0" xfId="0" applyNumberFormat="1" applyFont="1" applyFill="1" applyBorder="1" applyAlignment="1">
      <alignment horizontal="center"/>
    </xf>
    <xf numFmtId="21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Border="1" applyAlignment="1">
      <alignment horizontal="center"/>
    </xf>
    <xf numFmtId="168" fontId="0" fillId="0" borderId="21" xfId="0" applyNumberFormat="1" applyFill="1" applyBorder="1" applyAlignment="1">
      <alignment/>
    </xf>
    <xf numFmtId="0" fontId="0" fillId="0" borderId="4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4" fontId="0" fillId="0" borderId="42" xfId="0" applyNumberForma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3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workbookViewId="0" topLeftCell="A116">
      <selection activeCell="AI139" sqref="AI139"/>
    </sheetView>
  </sheetViews>
  <sheetFormatPr defaultColWidth="9.00390625" defaultRowHeight="12.75"/>
  <cols>
    <col min="1" max="1" width="4.625" style="7" customWidth="1"/>
    <col min="2" max="2" width="19.125" style="0" customWidth="1"/>
    <col min="3" max="4" width="3.25390625" style="0" hidden="1" customWidth="1"/>
    <col min="5" max="5" width="9.25390625" style="0" customWidth="1"/>
    <col min="6" max="6" width="5.25390625" style="7" customWidth="1"/>
    <col min="7" max="7" width="6.125" style="0" hidden="1" customWidth="1"/>
    <col min="8" max="8" width="8.375" style="7" customWidth="1"/>
    <col min="9" max="9" width="4.375" style="0" hidden="1" customWidth="1"/>
    <col min="10" max="10" width="4.125" style="7" customWidth="1"/>
    <col min="11" max="11" width="9.125" style="7" hidden="1" customWidth="1"/>
    <col min="12" max="12" width="5.00390625" style="7" customWidth="1"/>
    <col min="13" max="13" width="9.125" style="7" hidden="1" customWidth="1"/>
    <col min="14" max="14" width="4.25390625" style="7" customWidth="1"/>
    <col min="15" max="15" width="9.125" style="7" hidden="1" customWidth="1"/>
    <col min="16" max="16" width="6.125" style="7" customWidth="1"/>
    <col min="17" max="17" width="9.125" style="7" hidden="1" customWidth="1"/>
    <col min="18" max="18" width="6.375" style="7" customWidth="1"/>
    <col min="19" max="19" width="9.125" style="7" hidden="1" customWidth="1"/>
    <col min="20" max="20" width="4.625" style="7" customWidth="1"/>
    <col min="21" max="21" width="9.125" style="0" hidden="1" customWidth="1"/>
    <col min="22" max="22" width="6.375" style="7" customWidth="1"/>
    <col min="23" max="23" width="5.375" style="7" customWidth="1"/>
    <col min="24" max="24" width="6.25390625" style="7" customWidth="1"/>
    <col min="25" max="25" width="3.875" style="7" customWidth="1"/>
    <col min="26" max="26" width="9.125" style="12" customWidth="1"/>
    <col min="28" max="28" width="9.125" style="0" hidden="1" customWidth="1"/>
    <col min="29" max="34" width="4.00390625" style="0" customWidth="1"/>
  </cols>
  <sheetData>
    <row r="1" spans="1:25" ht="18" hidden="1">
      <c r="A1" s="14"/>
      <c r="C1" s="13"/>
      <c r="D1" s="13"/>
      <c r="E1" s="13"/>
      <c r="F1" s="14"/>
      <c r="G1" s="13"/>
      <c r="H1" s="14"/>
      <c r="I1" s="13"/>
      <c r="J1" s="14"/>
      <c r="K1" s="15">
        <v>0.001388888888888889</v>
      </c>
      <c r="L1" s="14"/>
      <c r="M1" s="14"/>
      <c r="N1" s="14"/>
      <c r="O1" s="14"/>
      <c r="P1" s="14"/>
      <c r="Q1" s="14"/>
      <c r="R1" s="14"/>
      <c r="S1" s="14"/>
      <c r="T1" s="14"/>
      <c r="U1" s="16">
        <v>0.00034722222222222224</v>
      </c>
      <c r="V1" s="14"/>
      <c r="W1" s="14"/>
      <c r="X1" s="14"/>
      <c r="Y1" s="14"/>
    </row>
    <row r="2" spans="1:25" ht="18">
      <c r="A2" s="245" t="s">
        <v>770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5" ht="22.5" customHeight="1">
      <c r="A3" s="246" t="s">
        <v>771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</row>
    <row r="4" ht="12.75" hidden="1"/>
    <row r="5" spans="1:25" ht="15.75">
      <c r="A5" s="247" t="s">
        <v>796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:25" ht="23.25" customHeight="1" thickBot="1">
      <c r="A6" s="8" t="s">
        <v>772</v>
      </c>
      <c r="W6" s="248">
        <v>41531</v>
      </c>
      <c r="X6" s="248"/>
      <c r="Y6" s="248"/>
    </row>
    <row r="7" spans="1:28" ht="24">
      <c r="A7" s="198" t="s">
        <v>72</v>
      </c>
      <c r="B7" s="199" t="s">
        <v>12</v>
      </c>
      <c r="C7" s="199"/>
      <c r="D7" s="199"/>
      <c r="E7" s="199" t="s">
        <v>13</v>
      </c>
      <c r="F7" s="200" t="s">
        <v>22</v>
      </c>
      <c r="G7" s="199" t="s">
        <v>14</v>
      </c>
      <c r="H7" s="201" t="s">
        <v>795</v>
      </c>
      <c r="I7" s="202" t="s">
        <v>23</v>
      </c>
      <c r="J7" s="244" t="s">
        <v>750</v>
      </c>
      <c r="K7" s="244"/>
      <c r="L7" s="244" t="s">
        <v>751</v>
      </c>
      <c r="M7" s="244"/>
      <c r="N7" s="244" t="s">
        <v>769</v>
      </c>
      <c r="O7" s="244"/>
      <c r="P7" s="244" t="s">
        <v>759</v>
      </c>
      <c r="Q7" s="244"/>
      <c r="R7" s="244" t="s">
        <v>760</v>
      </c>
      <c r="S7" s="244"/>
      <c r="T7" s="244" t="s">
        <v>761</v>
      </c>
      <c r="U7" s="244"/>
      <c r="V7" s="61" t="s">
        <v>762</v>
      </c>
      <c r="W7" s="61" t="s">
        <v>767</v>
      </c>
      <c r="X7" s="61" t="s">
        <v>764</v>
      </c>
      <c r="Y7" s="61" t="s">
        <v>766</v>
      </c>
      <c r="Z7" s="110"/>
      <c r="AA7" s="112"/>
      <c r="AB7" s="193"/>
    </row>
    <row r="8" spans="1:28" ht="13.5" thickBot="1">
      <c r="A8" s="166"/>
      <c r="B8" s="256" t="s">
        <v>804</v>
      </c>
      <c r="C8" s="117"/>
      <c r="D8" s="117"/>
      <c r="E8" s="117"/>
      <c r="F8" s="194"/>
      <c r="G8" s="117"/>
      <c r="H8" s="194"/>
      <c r="I8" s="117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17"/>
      <c r="V8" s="194"/>
      <c r="W8" s="194"/>
      <c r="X8" s="194"/>
      <c r="Y8" s="194"/>
      <c r="Z8" s="116"/>
      <c r="AA8" s="203"/>
      <c r="AB8" s="193"/>
    </row>
    <row r="9" spans="1:28" ht="12.75">
      <c r="A9" s="92">
        <v>1</v>
      </c>
      <c r="B9" s="130" t="s">
        <v>262</v>
      </c>
      <c r="C9" s="130" t="s">
        <v>763</v>
      </c>
      <c r="D9" s="130" t="s">
        <v>94</v>
      </c>
      <c r="E9" s="130" t="s">
        <v>263</v>
      </c>
      <c r="F9" s="131" t="s">
        <v>78</v>
      </c>
      <c r="G9" s="130" t="s">
        <v>94</v>
      </c>
      <c r="H9" s="132" t="s">
        <v>264</v>
      </c>
      <c r="I9" s="133" t="s">
        <v>75</v>
      </c>
      <c r="J9" s="134">
        <v>0</v>
      </c>
      <c r="K9" s="135">
        <f aca="true" t="shared" si="0" ref="K9:K40">J9*$K$1</f>
        <v>0</v>
      </c>
      <c r="L9" s="131">
        <v>0</v>
      </c>
      <c r="M9" s="135">
        <f aca="true" t="shared" si="1" ref="M9:M40">L9*$K$1</f>
        <v>0</v>
      </c>
      <c r="N9" s="131">
        <v>0</v>
      </c>
      <c r="O9" s="135">
        <f aca="true" t="shared" si="2" ref="O9:O40">N9*$K$1</f>
        <v>0</v>
      </c>
      <c r="P9" s="131">
        <v>0</v>
      </c>
      <c r="Q9" s="135">
        <f aca="true" t="shared" si="3" ref="Q9:Q40">P9*$K$1</f>
        <v>0</v>
      </c>
      <c r="R9" s="131">
        <v>0</v>
      </c>
      <c r="S9" s="135">
        <f aca="true" t="shared" si="4" ref="S9:S40">R9*$K$1</f>
        <v>0</v>
      </c>
      <c r="T9" s="131">
        <v>0</v>
      </c>
      <c r="U9" s="136">
        <f aca="true" t="shared" si="5" ref="U9:U40">T9*$U$1</f>
        <v>0</v>
      </c>
      <c r="V9" s="137">
        <f aca="true" t="shared" si="6" ref="V9:V40">K9+M9+O9+Q9+S9+U9</f>
        <v>0</v>
      </c>
      <c r="W9" s="137"/>
      <c r="X9" s="137">
        <f aca="true" t="shared" si="7" ref="X9:X22">H9+V9</f>
        <v>0.004270833333333334</v>
      </c>
      <c r="Y9" s="131">
        <v>1</v>
      </c>
      <c r="Z9" s="110">
        <f>SUM(X9:X14)</f>
        <v>0.02921296296296297</v>
      </c>
      <c r="AA9" s="112">
        <f>RANK(Z9,$Z$9:$Z$107,1)</f>
        <v>1</v>
      </c>
      <c r="AB9" s="193" t="str">
        <f>E9</f>
        <v>Абрис 1              </v>
      </c>
    </row>
    <row r="10" spans="1:28" ht="12.75">
      <c r="A10" s="93">
        <v>2</v>
      </c>
      <c r="B10" s="90" t="s">
        <v>269</v>
      </c>
      <c r="C10" s="90" t="s">
        <v>765</v>
      </c>
      <c r="D10" s="90" t="s">
        <v>94</v>
      </c>
      <c r="E10" s="90" t="s">
        <v>263</v>
      </c>
      <c r="F10" s="95" t="s">
        <v>270</v>
      </c>
      <c r="G10" s="90" t="s">
        <v>94</v>
      </c>
      <c r="H10" s="138" t="s">
        <v>271</v>
      </c>
      <c r="I10" s="139" t="s">
        <v>28</v>
      </c>
      <c r="J10" s="140">
        <v>0</v>
      </c>
      <c r="K10" s="141">
        <f t="shared" si="0"/>
        <v>0</v>
      </c>
      <c r="L10" s="95">
        <v>0</v>
      </c>
      <c r="M10" s="141">
        <f t="shared" si="1"/>
        <v>0</v>
      </c>
      <c r="N10" s="95">
        <v>0</v>
      </c>
      <c r="O10" s="141">
        <f t="shared" si="2"/>
        <v>0</v>
      </c>
      <c r="P10" s="95">
        <v>0</v>
      </c>
      <c r="Q10" s="141">
        <f t="shared" si="3"/>
        <v>0</v>
      </c>
      <c r="R10" s="95">
        <v>0</v>
      </c>
      <c r="S10" s="141">
        <f t="shared" si="4"/>
        <v>0</v>
      </c>
      <c r="T10" s="95">
        <v>0</v>
      </c>
      <c r="U10" s="142">
        <f t="shared" si="5"/>
        <v>0</v>
      </c>
      <c r="V10" s="143">
        <f t="shared" si="6"/>
        <v>0</v>
      </c>
      <c r="W10" s="143"/>
      <c r="X10" s="143">
        <f t="shared" si="7"/>
        <v>0.004699074074074074</v>
      </c>
      <c r="Y10" s="95">
        <v>2</v>
      </c>
      <c r="Z10" s="2"/>
      <c r="AA10" s="113"/>
      <c r="AB10" s="193" t="str">
        <f aca="true" t="shared" si="8" ref="AB10:AB75">E10</f>
        <v>Абрис 1              </v>
      </c>
    </row>
    <row r="11" spans="1:28" ht="12.75">
      <c r="A11" s="93">
        <v>6</v>
      </c>
      <c r="B11" s="90" t="s">
        <v>289</v>
      </c>
      <c r="C11" s="90" t="s">
        <v>763</v>
      </c>
      <c r="D11" s="90" t="s">
        <v>94</v>
      </c>
      <c r="E11" s="90" t="s">
        <v>263</v>
      </c>
      <c r="F11" s="95" t="s">
        <v>89</v>
      </c>
      <c r="G11" s="90" t="s">
        <v>94</v>
      </c>
      <c r="H11" s="138" t="s">
        <v>290</v>
      </c>
      <c r="I11" s="139" t="s">
        <v>288</v>
      </c>
      <c r="J11" s="140">
        <v>0</v>
      </c>
      <c r="K11" s="141">
        <f t="shared" si="0"/>
        <v>0</v>
      </c>
      <c r="L11" s="95">
        <v>0</v>
      </c>
      <c r="M11" s="141">
        <f t="shared" si="1"/>
        <v>0</v>
      </c>
      <c r="N11" s="95">
        <v>0</v>
      </c>
      <c r="O11" s="141">
        <f t="shared" si="2"/>
        <v>0</v>
      </c>
      <c r="P11" s="95">
        <v>0</v>
      </c>
      <c r="Q11" s="141">
        <f t="shared" si="3"/>
        <v>0</v>
      </c>
      <c r="R11" s="95">
        <v>0</v>
      </c>
      <c r="S11" s="141">
        <f t="shared" si="4"/>
        <v>0</v>
      </c>
      <c r="T11" s="95">
        <v>0</v>
      </c>
      <c r="U11" s="142">
        <f t="shared" si="5"/>
        <v>0</v>
      </c>
      <c r="V11" s="143">
        <f t="shared" si="6"/>
        <v>0</v>
      </c>
      <c r="W11" s="143"/>
      <c r="X11" s="143">
        <f t="shared" si="7"/>
        <v>0.004918981481481482</v>
      </c>
      <c r="Y11" s="95">
        <v>6</v>
      </c>
      <c r="Z11" s="2"/>
      <c r="AA11" s="113"/>
      <c r="AB11" s="193" t="str">
        <f t="shared" si="8"/>
        <v>Абрис 1              </v>
      </c>
    </row>
    <row r="12" spans="1:28" ht="12.75">
      <c r="A12" s="93">
        <v>9</v>
      </c>
      <c r="B12" s="90" t="s">
        <v>304</v>
      </c>
      <c r="C12" s="90" t="s">
        <v>763</v>
      </c>
      <c r="D12" s="90" t="s">
        <v>94</v>
      </c>
      <c r="E12" s="90" t="s">
        <v>263</v>
      </c>
      <c r="F12" s="95" t="s">
        <v>35</v>
      </c>
      <c r="G12" s="90" t="s">
        <v>94</v>
      </c>
      <c r="H12" s="138" t="s">
        <v>305</v>
      </c>
      <c r="I12" s="139" t="s">
        <v>303</v>
      </c>
      <c r="J12" s="140">
        <v>0</v>
      </c>
      <c r="K12" s="141">
        <f t="shared" si="0"/>
        <v>0</v>
      </c>
      <c r="L12" s="95">
        <v>0</v>
      </c>
      <c r="M12" s="141">
        <f t="shared" si="1"/>
        <v>0</v>
      </c>
      <c r="N12" s="95">
        <v>0</v>
      </c>
      <c r="O12" s="141">
        <f t="shared" si="2"/>
        <v>0</v>
      </c>
      <c r="P12" s="95">
        <v>0</v>
      </c>
      <c r="Q12" s="141">
        <f t="shared" si="3"/>
        <v>0</v>
      </c>
      <c r="R12" s="95">
        <v>0</v>
      </c>
      <c r="S12" s="141">
        <f t="shared" si="4"/>
        <v>0</v>
      </c>
      <c r="T12" s="95">
        <v>0</v>
      </c>
      <c r="U12" s="142">
        <f t="shared" si="5"/>
        <v>0</v>
      </c>
      <c r="V12" s="143">
        <f t="shared" si="6"/>
        <v>0</v>
      </c>
      <c r="W12" s="143"/>
      <c r="X12" s="143">
        <f t="shared" si="7"/>
        <v>0.0049884259259259265</v>
      </c>
      <c r="Y12" s="95">
        <v>9</v>
      </c>
      <c r="Z12" s="2"/>
      <c r="AA12" s="113"/>
      <c r="AB12" s="193" t="str">
        <f t="shared" si="8"/>
        <v>Абрис 1              </v>
      </c>
    </row>
    <row r="13" spans="1:28" ht="12.75">
      <c r="A13" s="93">
        <v>5</v>
      </c>
      <c r="B13" s="90" t="s">
        <v>310</v>
      </c>
      <c r="C13" s="90" t="s">
        <v>765</v>
      </c>
      <c r="D13" s="90" t="s">
        <v>94</v>
      </c>
      <c r="E13" s="90" t="s">
        <v>263</v>
      </c>
      <c r="F13" s="95" t="s">
        <v>311</v>
      </c>
      <c r="G13" s="90" t="s">
        <v>94</v>
      </c>
      <c r="H13" s="138" t="s">
        <v>312</v>
      </c>
      <c r="I13" s="139" t="s">
        <v>309</v>
      </c>
      <c r="J13" s="140">
        <v>0</v>
      </c>
      <c r="K13" s="141">
        <f t="shared" si="0"/>
        <v>0</v>
      </c>
      <c r="L13" s="95">
        <v>0</v>
      </c>
      <c r="M13" s="141">
        <f t="shared" si="1"/>
        <v>0</v>
      </c>
      <c r="N13" s="95">
        <v>0</v>
      </c>
      <c r="O13" s="141">
        <f t="shared" si="2"/>
        <v>0</v>
      </c>
      <c r="P13" s="95">
        <v>0</v>
      </c>
      <c r="Q13" s="141">
        <f t="shared" si="3"/>
        <v>0</v>
      </c>
      <c r="R13" s="95">
        <v>0</v>
      </c>
      <c r="S13" s="141">
        <f t="shared" si="4"/>
        <v>0</v>
      </c>
      <c r="T13" s="95">
        <v>0</v>
      </c>
      <c r="U13" s="142">
        <f t="shared" si="5"/>
        <v>0</v>
      </c>
      <c r="V13" s="143">
        <f t="shared" si="6"/>
        <v>0</v>
      </c>
      <c r="W13" s="143"/>
      <c r="X13" s="143">
        <f t="shared" si="7"/>
        <v>0.005069444444444444</v>
      </c>
      <c r="Y13" s="95">
        <v>5</v>
      </c>
      <c r="Z13" s="2"/>
      <c r="AA13" s="113"/>
      <c r="AB13" s="193" t="str">
        <f t="shared" si="8"/>
        <v>Абрис 1              </v>
      </c>
    </row>
    <row r="14" spans="1:28" ht="13.5" thickBot="1">
      <c r="A14" s="128">
        <v>6</v>
      </c>
      <c r="B14" s="144" t="s">
        <v>322</v>
      </c>
      <c r="C14" s="144" t="s">
        <v>765</v>
      </c>
      <c r="D14" s="144" t="s">
        <v>94</v>
      </c>
      <c r="E14" s="144" t="s">
        <v>263</v>
      </c>
      <c r="F14" s="145" t="s">
        <v>323</v>
      </c>
      <c r="G14" s="144" t="s">
        <v>94</v>
      </c>
      <c r="H14" s="146" t="s">
        <v>324</v>
      </c>
      <c r="I14" s="147" t="s">
        <v>321</v>
      </c>
      <c r="J14" s="148">
        <v>0</v>
      </c>
      <c r="K14" s="149">
        <f t="shared" si="0"/>
        <v>0</v>
      </c>
      <c r="L14" s="145">
        <v>0</v>
      </c>
      <c r="M14" s="149">
        <f t="shared" si="1"/>
        <v>0</v>
      </c>
      <c r="N14" s="145">
        <v>0</v>
      </c>
      <c r="O14" s="149">
        <f t="shared" si="2"/>
        <v>0</v>
      </c>
      <c r="P14" s="145">
        <v>0</v>
      </c>
      <c r="Q14" s="149">
        <f t="shared" si="3"/>
        <v>0</v>
      </c>
      <c r="R14" s="145">
        <v>0</v>
      </c>
      <c r="S14" s="149">
        <f t="shared" si="4"/>
        <v>0</v>
      </c>
      <c r="T14" s="145">
        <v>0</v>
      </c>
      <c r="U14" s="150">
        <f t="shared" si="5"/>
        <v>0</v>
      </c>
      <c r="V14" s="151">
        <f t="shared" si="6"/>
        <v>0</v>
      </c>
      <c r="W14" s="151"/>
      <c r="X14" s="151">
        <f t="shared" si="7"/>
        <v>0.0052662037037037035</v>
      </c>
      <c r="Y14" s="145">
        <v>6</v>
      </c>
      <c r="Z14" s="114"/>
      <c r="AA14" s="115"/>
      <c r="AB14" s="193" t="str">
        <f t="shared" si="8"/>
        <v>Абрис 1              </v>
      </c>
    </row>
    <row r="15" spans="1:28" ht="12.75">
      <c r="A15" s="204">
        <v>12</v>
      </c>
      <c r="B15" s="94" t="s">
        <v>342</v>
      </c>
      <c r="C15" s="94" t="s">
        <v>763</v>
      </c>
      <c r="D15" s="94" t="s">
        <v>94</v>
      </c>
      <c r="E15" s="94" t="s">
        <v>343</v>
      </c>
      <c r="F15" s="129" t="s">
        <v>92</v>
      </c>
      <c r="G15" s="94" t="s">
        <v>94</v>
      </c>
      <c r="H15" s="152" t="s">
        <v>344</v>
      </c>
      <c r="I15" s="153" t="s">
        <v>341</v>
      </c>
      <c r="J15" s="154">
        <v>0</v>
      </c>
      <c r="K15" s="155">
        <f t="shared" si="0"/>
        <v>0</v>
      </c>
      <c r="L15" s="129">
        <v>0</v>
      </c>
      <c r="M15" s="155">
        <f t="shared" si="1"/>
        <v>0</v>
      </c>
      <c r="N15" s="129">
        <v>0</v>
      </c>
      <c r="O15" s="155">
        <f t="shared" si="2"/>
        <v>0</v>
      </c>
      <c r="P15" s="129">
        <v>0</v>
      </c>
      <c r="Q15" s="155">
        <f t="shared" si="3"/>
        <v>0</v>
      </c>
      <c r="R15" s="129">
        <v>0</v>
      </c>
      <c r="S15" s="155">
        <f t="shared" si="4"/>
        <v>0</v>
      </c>
      <c r="T15" s="129">
        <v>0</v>
      </c>
      <c r="U15" s="156">
        <f t="shared" si="5"/>
        <v>0</v>
      </c>
      <c r="V15" s="157">
        <f t="shared" si="6"/>
        <v>0</v>
      </c>
      <c r="W15" s="157"/>
      <c r="X15" s="157">
        <f t="shared" si="7"/>
        <v>0.005439814814814815</v>
      </c>
      <c r="Y15" s="129">
        <v>12</v>
      </c>
      <c r="Z15" s="195">
        <f>SUM(X15:X20)</f>
        <v>0.04179398148148149</v>
      </c>
      <c r="AA15" s="205">
        <f>RANK(Z15,$Z$9:$Z$107,1)</f>
        <v>6</v>
      </c>
      <c r="AB15" s="197" t="str">
        <f t="shared" si="8"/>
        <v>Абрис 2              </v>
      </c>
    </row>
    <row r="16" spans="1:28" ht="12.75">
      <c r="A16" s="93">
        <v>18</v>
      </c>
      <c r="B16" s="90" t="s">
        <v>389</v>
      </c>
      <c r="C16" s="90" t="s">
        <v>763</v>
      </c>
      <c r="D16" s="90" t="s">
        <v>94</v>
      </c>
      <c r="E16" s="90" t="s">
        <v>343</v>
      </c>
      <c r="F16" s="95" t="s">
        <v>88</v>
      </c>
      <c r="G16" s="90" t="s">
        <v>94</v>
      </c>
      <c r="H16" s="138" t="s">
        <v>390</v>
      </c>
      <c r="I16" s="139" t="s">
        <v>388</v>
      </c>
      <c r="J16" s="140">
        <v>0</v>
      </c>
      <c r="K16" s="141">
        <f t="shared" si="0"/>
        <v>0</v>
      </c>
      <c r="L16" s="95">
        <v>0</v>
      </c>
      <c r="M16" s="141">
        <f t="shared" si="1"/>
        <v>0</v>
      </c>
      <c r="N16" s="95">
        <v>0</v>
      </c>
      <c r="O16" s="141">
        <f t="shared" si="2"/>
        <v>0</v>
      </c>
      <c r="P16" s="95">
        <v>0</v>
      </c>
      <c r="Q16" s="141">
        <f t="shared" si="3"/>
        <v>0</v>
      </c>
      <c r="R16" s="95">
        <v>0</v>
      </c>
      <c r="S16" s="141">
        <f t="shared" si="4"/>
        <v>0</v>
      </c>
      <c r="T16" s="95">
        <v>0</v>
      </c>
      <c r="U16" s="142">
        <f t="shared" si="5"/>
        <v>0</v>
      </c>
      <c r="V16" s="143">
        <f t="shared" si="6"/>
        <v>0</v>
      </c>
      <c r="W16" s="143"/>
      <c r="X16" s="143">
        <f t="shared" si="7"/>
        <v>0.0059722222222222225</v>
      </c>
      <c r="Y16" s="95">
        <v>18</v>
      </c>
      <c r="Z16" s="124"/>
      <c r="AA16" s="125"/>
      <c r="AB16" s="197" t="str">
        <f t="shared" si="8"/>
        <v>Абрис 2              </v>
      </c>
    </row>
    <row r="17" spans="1:28" ht="12.75">
      <c r="A17" s="93">
        <v>16</v>
      </c>
      <c r="B17" s="90" t="s">
        <v>459</v>
      </c>
      <c r="C17" s="90" t="s">
        <v>765</v>
      </c>
      <c r="D17" s="90" t="s">
        <v>94</v>
      </c>
      <c r="E17" s="90" t="s">
        <v>343</v>
      </c>
      <c r="F17" s="95" t="s">
        <v>91</v>
      </c>
      <c r="G17" s="90" t="s">
        <v>94</v>
      </c>
      <c r="H17" s="138" t="s">
        <v>460</v>
      </c>
      <c r="I17" s="139" t="s">
        <v>458</v>
      </c>
      <c r="J17" s="140">
        <v>0</v>
      </c>
      <c r="K17" s="141">
        <f t="shared" si="0"/>
        <v>0</v>
      </c>
      <c r="L17" s="95">
        <v>0</v>
      </c>
      <c r="M17" s="141">
        <f t="shared" si="1"/>
        <v>0</v>
      </c>
      <c r="N17" s="95">
        <v>0</v>
      </c>
      <c r="O17" s="141">
        <f t="shared" si="2"/>
        <v>0</v>
      </c>
      <c r="P17" s="95">
        <v>0</v>
      </c>
      <c r="Q17" s="141">
        <f t="shared" si="3"/>
        <v>0</v>
      </c>
      <c r="R17" s="95">
        <v>0</v>
      </c>
      <c r="S17" s="141">
        <f t="shared" si="4"/>
        <v>0</v>
      </c>
      <c r="T17" s="95">
        <v>0</v>
      </c>
      <c r="U17" s="142">
        <f t="shared" si="5"/>
        <v>0</v>
      </c>
      <c r="V17" s="143">
        <f t="shared" si="6"/>
        <v>0</v>
      </c>
      <c r="W17" s="143"/>
      <c r="X17" s="143">
        <f t="shared" si="7"/>
        <v>0.0067708333333333336</v>
      </c>
      <c r="Y17" s="95">
        <v>16</v>
      </c>
      <c r="Z17" s="124"/>
      <c r="AA17" s="125"/>
      <c r="AB17" s="197" t="str">
        <f t="shared" si="8"/>
        <v>Абрис 2              </v>
      </c>
    </row>
    <row r="18" spans="1:28" ht="12.75">
      <c r="A18" s="93">
        <v>29</v>
      </c>
      <c r="B18" s="90" t="s">
        <v>377</v>
      </c>
      <c r="C18" s="90" t="s">
        <v>763</v>
      </c>
      <c r="D18" s="90" t="s">
        <v>94</v>
      </c>
      <c r="E18" s="90" t="s">
        <v>343</v>
      </c>
      <c r="F18" s="95" t="s">
        <v>46</v>
      </c>
      <c r="G18" s="90" t="s">
        <v>94</v>
      </c>
      <c r="H18" s="138" t="s">
        <v>378</v>
      </c>
      <c r="I18" s="139" t="s">
        <v>376</v>
      </c>
      <c r="J18" s="140">
        <v>1</v>
      </c>
      <c r="K18" s="141">
        <f t="shared" si="0"/>
        <v>0.001388888888888889</v>
      </c>
      <c r="L18" s="95">
        <v>0</v>
      </c>
      <c r="M18" s="141">
        <f t="shared" si="1"/>
        <v>0</v>
      </c>
      <c r="N18" s="95">
        <v>0</v>
      </c>
      <c r="O18" s="141">
        <f t="shared" si="2"/>
        <v>0</v>
      </c>
      <c r="P18" s="95">
        <v>0</v>
      </c>
      <c r="Q18" s="141">
        <f t="shared" si="3"/>
        <v>0</v>
      </c>
      <c r="R18" s="95">
        <v>0</v>
      </c>
      <c r="S18" s="141">
        <f t="shared" si="4"/>
        <v>0</v>
      </c>
      <c r="T18" s="95">
        <v>0</v>
      </c>
      <c r="U18" s="142">
        <f t="shared" si="5"/>
        <v>0</v>
      </c>
      <c r="V18" s="143">
        <f t="shared" si="6"/>
        <v>0.001388888888888889</v>
      </c>
      <c r="W18" s="143"/>
      <c r="X18" s="143">
        <f t="shared" si="7"/>
        <v>0.007222222222222223</v>
      </c>
      <c r="Y18" s="95">
        <v>30</v>
      </c>
      <c r="Z18" s="124"/>
      <c r="AA18" s="125"/>
      <c r="AB18" s="197" t="str">
        <f t="shared" si="8"/>
        <v>Абрис 2              </v>
      </c>
    </row>
    <row r="19" spans="1:28" ht="12.75">
      <c r="A19" s="93">
        <v>35</v>
      </c>
      <c r="B19" s="90" t="s">
        <v>480</v>
      </c>
      <c r="C19" s="90" t="s">
        <v>763</v>
      </c>
      <c r="D19" s="90" t="s">
        <v>94</v>
      </c>
      <c r="E19" s="90" t="s">
        <v>343</v>
      </c>
      <c r="F19" s="95" t="s">
        <v>80</v>
      </c>
      <c r="G19" s="90" t="s">
        <v>94</v>
      </c>
      <c r="H19" s="138" t="s">
        <v>481</v>
      </c>
      <c r="I19" s="139" t="s">
        <v>479</v>
      </c>
      <c r="J19" s="140">
        <v>0</v>
      </c>
      <c r="K19" s="141">
        <f t="shared" si="0"/>
        <v>0</v>
      </c>
      <c r="L19" s="95">
        <v>0</v>
      </c>
      <c r="M19" s="141">
        <f t="shared" si="1"/>
        <v>0</v>
      </c>
      <c r="N19" s="95">
        <v>0</v>
      </c>
      <c r="O19" s="141">
        <f t="shared" si="2"/>
        <v>0</v>
      </c>
      <c r="P19" s="95">
        <v>0</v>
      </c>
      <c r="Q19" s="141">
        <f t="shared" si="3"/>
        <v>0</v>
      </c>
      <c r="R19" s="95">
        <v>0</v>
      </c>
      <c r="S19" s="141">
        <f t="shared" si="4"/>
        <v>0</v>
      </c>
      <c r="T19" s="95">
        <v>2</v>
      </c>
      <c r="U19" s="142">
        <f t="shared" si="5"/>
        <v>0.0006944444444444445</v>
      </c>
      <c r="V19" s="143">
        <f t="shared" si="6"/>
        <v>0.0006944444444444445</v>
      </c>
      <c r="W19" s="143"/>
      <c r="X19" s="143">
        <f t="shared" si="7"/>
        <v>0.007824074074074075</v>
      </c>
      <c r="Y19" s="95">
        <v>36</v>
      </c>
      <c r="Z19" s="124"/>
      <c r="AA19" s="125"/>
      <c r="AB19" s="197" t="str">
        <f t="shared" si="8"/>
        <v>Абрис 2              </v>
      </c>
    </row>
    <row r="20" spans="1:28" ht="13.5" thickBot="1">
      <c r="A20" s="206">
        <v>46</v>
      </c>
      <c r="B20" s="91" t="s">
        <v>511</v>
      </c>
      <c r="C20" s="91" t="s">
        <v>763</v>
      </c>
      <c r="D20" s="91" t="s">
        <v>94</v>
      </c>
      <c r="E20" s="91" t="s">
        <v>343</v>
      </c>
      <c r="F20" s="127" t="s">
        <v>87</v>
      </c>
      <c r="G20" s="91" t="s">
        <v>94</v>
      </c>
      <c r="H20" s="158" t="s">
        <v>512</v>
      </c>
      <c r="I20" s="159" t="s">
        <v>61</v>
      </c>
      <c r="J20" s="160">
        <v>0</v>
      </c>
      <c r="K20" s="161">
        <f t="shared" si="0"/>
        <v>0</v>
      </c>
      <c r="L20" s="127">
        <v>0</v>
      </c>
      <c r="M20" s="161">
        <f t="shared" si="1"/>
        <v>0</v>
      </c>
      <c r="N20" s="127">
        <v>0</v>
      </c>
      <c r="O20" s="161">
        <f t="shared" si="2"/>
        <v>0</v>
      </c>
      <c r="P20" s="127">
        <v>0</v>
      </c>
      <c r="Q20" s="161">
        <f t="shared" si="3"/>
        <v>0</v>
      </c>
      <c r="R20" s="127">
        <v>0</v>
      </c>
      <c r="S20" s="161">
        <f t="shared" si="4"/>
        <v>0</v>
      </c>
      <c r="T20" s="127">
        <v>2</v>
      </c>
      <c r="U20" s="162">
        <f t="shared" si="5"/>
        <v>0.0006944444444444445</v>
      </c>
      <c r="V20" s="163">
        <f t="shared" si="6"/>
        <v>0.0006944444444444445</v>
      </c>
      <c r="W20" s="163"/>
      <c r="X20" s="163">
        <f t="shared" si="7"/>
        <v>0.008564814814814815</v>
      </c>
      <c r="Y20" s="127">
        <v>47</v>
      </c>
      <c r="Z20" s="196"/>
      <c r="AA20" s="207"/>
      <c r="AB20" s="197" t="str">
        <f t="shared" si="8"/>
        <v>Абрис 2              </v>
      </c>
    </row>
    <row r="21" spans="1:28" ht="12.75">
      <c r="A21" s="92">
        <v>30</v>
      </c>
      <c r="B21" s="130" t="s">
        <v>487</v>
      </c>
      <c r="C21" s="130" t="s">
        <v>763</v>
      </c>
      <c r="D21" s="130" t="s">
        <v>94</v>
      </c>
      <c r="E21" s="130" t="s">
        <v>488</v>
      </c>
      <c r="F21" s="131" t="s">
        <v>489</v>
      </c>
      <c r="G21" s="130" t="s">
        <v>94</v>
      </c>
      <c r="H21" s="132" t="s">
        <v>490</v>
      </c>
      <c r="I21" s="133" t="s">
        <v>486</v>
      </c>
      <c r="J21" s="134">
        <v>0</v>
      </c>
      <c r="K21" s="135">
        <f t="shared" si="0"/>
        <v>0</v>
      </c>
      <c r="L21" s="131">
        <v>0</v>
      </c>
      <c r="M21" s="135">
        <f t="shared" si="1"/>
        <v>0</v>
      </c>
      <c r="N21" s="131">
        <v>0</v>
      </c>
      <c r="O21" s="135">
        <f t="shared" si="2"/>
        <v>0</v>
      </c>
      <c r="P21" s="131">
        <v>0</v>
      </c>
      <c r="Q21" s="135">
        <f t="shared" si="3"/>
        <v>0</v>
      </c>
      <c r="R21" s="131">
        <v>0</v>
      </c>
      <c r="S21" s="135">
        <f t="shared" si="4"/>
        <v>0</v>
      </c>
      <c r="T21" s="131">
        <v>0</v>
      </c>
      <c r="U21" s="136">
        <f t="shared" si="5"/>
        <v>0</v>
      </c>
      <c r="V21" s="137">
        <f t="shared" si="6"/>
        <v>0</v>
      </c>
      <c r="W21" s="137"/>
      <c r="X21" s="137">
        <f t="shared" si="7"/>
        <v>0.007337962962962963</v>
      </c>
      <c r="Y21" s="131">
        <v>31</v>
      </c>
      <c r="Z21" s="110">
        <f>SUM(X21:X26)</f>
        <v>0.05497685185185185</v>
      </c>
      <c r="AA21" s="112">
        <f>RANK(Z21,$Z$9:$Z$107,1)</f>
        <v>14</v>
      </c>
      <c r="AB21" s="193" t="str">
        <f t="shared" si="8"/>
        <v>Молодость            </v>
      </c>
    </row>
    <row r="22" spans="1:28" ht="12.75">
      <c r="A22" s="93">
        <v>34</v>
      </c>
      <c r="B22" s="90" t="s">
        <v>495</v>
      </c>
      <c r="C22" s="90" t="s">
        <v>763</v>
      </c>
      <c r="D22" s="90" t="s">
        <v>94</v>
      </c>
      <c r="E22" s="90" t="s">
        <v>488</v>
      </c>
      <c r="F22" s="95" t="s">
        <v>32</v>
      </c>
      <c r="G22" s="90" t="s">
        <v>94</v>
      </c>
      <c r="H22" s="138" t="s">
        <v>496</v>
      </c>
      <c r="I22" s="139" t="s">
        <v>494</v>
      </c>
      <c r="J22" s="140">
        <v>0</v>
      </c>
      <c r="K22" s="141">
        <f t="shared" si="0"/>
        <v>0</v>
      </c>
      <c r="L22" s="95">
        <v>0</v>
      </c>
      <c r="M22" s="141">
        <f t="shared" si="1"/>
        <v>0</v>
      </c>
      <c r="N22" s="95">
        <v>0</v>
      </c>
      <c r="O22" s="141">
        <f t="shared" si="2"/>
        <v>0</v>
      </c>
      <c r="P22" s="95">
        <v>0</v>
      </c>
      <c r="Q22" s="141">
        <f t="shared" si="3"/>
        <v>0</v>
      </c>
      <c r="R22" s="95">
        <v>0</v>
      </c>
      <c r="S22" s="141">
        <f t="shared" si="4"/>
        <v>0</v>
      </c>
      <c r="T22" s="95">
        <v>1</v>
      </c>
      <c r="U22" s="142">
        <f t="shared" si="5"/>
        <v>0.00034722222222222224</v>
      </c>
      <c r="V22" s="143">
        <f t="shared" si="6"/>
        <v>0.00034722222222222224</v>
      </c>
      <c r="W22" s="143"/>
      <c r="X22" s="143">
        <f t="shared" si="7"/>
        <v>0.007766203703703703</v>
      </c>
      <c r="Y22" s="95">
        <v>35</v>
      </c>
      <c r="Z22" s="2"/>
      <c r="AA22" s="113"/>
      <c r="AB22" s="193" t="str">
        <f t="shared" si="8"/>
        <v>Молодость            </v>
      </c>
    </row>
    <row r="23" spans="1:28" ht="12.75">
      <c r="A23" s="93">
        <v>34</v>
      </c>
      <c r="B23" s="90" t="s">
        <v>545</v>
      </c>
      <c r="C23" s="90" t="s">
        <v>765</v>
      </c>
      <c r="D23" s="90" t="s">
        <v>94</v>
      </c>
      <c r="E23" s="90" t="s">
        <v>488</v>
      </c>
      <c r="F23" s="95" t="s">
        <v>58</v>
      </c>
      <c r="G23" s="90" t="s">
        <v>94</v>
      </c>
      <c r="H23" s="138" t="s">
        <v>546</v>
      </c>
      <c r="I23" s="139" t="s">
        <v>544</v>
      </c>
      <c r="J23" s="140">
        <v>0</v>
      </c>
      <c r="K23" s="141">
        <f t="shared" si="0"/>
        <v>0</v>
      </c>
      <c r="L23" s="95">
        <v>0</v>
      </c>
      <c r="M23" s="141">
        <f t="shared" si="1"/>
        <v>0</v>
      </c>
      <c r="N23" s="95">
        <v>0</v>
      </c>
      <c r="O23" s="141">
        <f t="shared" si="2"/>
        <v>0</v>
      </c>
      <c r="P23" s="95">
        <v>0</v>
      </c>
      <c r="Q23" s="141">
        <f t="shared" si="3"/>
        <v>0</v>
      </c>
      <c r="R23" s="95">
        <v>0</v>
      </c>
      <c r="S23" s="141">
        <f t="shared" si="4"/>
        <v>0</v>
      </c>
      <c r="T23" s="95">
        <v>0</v>
      </c>
      <c r="U23" s="142">
        <f t="shared" si="5"/>
        <v>0</v>
      </c>
      <c r="V23" s="143">
        <f t="shared" si="6"/>
        <v>0</v>
      </c>
      <c r="W23" s="143"/>
      <c r="X23" s="143">
        <f>H23+V23-W23</f>
        <v>0.009583333333333334</v>
      </c>
      <c r="Y23" s="95">
        <v>34</v>
      </c>
      <c r="Z23" s="2"/>
      <c r="AA23" s="113"/>
      <c r="AB23" s="193" t="str">
        <f t="shared" si="8"/>
        <v>Молодость            </v>
      </c>
    </row>
    <row r="24" spans="1:28" ht="12.75">
      <c r="A24" s="93">
        <v>35</v>
      </c>
      <c r="B24" s="90" t="s">
        <v>554</v>
      </c>
      <c r="C24" s="90" t="s">
        <v>765</v>
      </c>
      <c r="D24" s="90" t="s">
        <v>94</v>
      </c>
      <c r="E24" s="90" t="s">
        <v>488</v>
      </c>
      <c r="F24" s="95" t="s">
        <v>39</v>
      </c>
      <c r="G24" s="90" t="s">
        <v>94</v>
      </c>
      <c r="H24" s="138" t="s">
        <v>555</v>
      </c>
      <c r="I24" s="139" t="s">
        <v>64</v>
      </c>
      <c r="J24" s="140">
        <v>0</v>
      </c>
      <c r="K24" s="141">
        <f t="shared" si="0"/>
        <v>0</v>
      </c>
      <c r="L24" s="95">
        <v>0</v>
      </c>
      <c r="M24" s="141">
        <f t="shared" si="1"/>
        <v>0</v>
      </c>
      <c r="N24" s="95">
        <v>0</v>
      </c>
      <c r="O24" s="141">
        <f t="shared" si="2"/>
        <v>0</v>
      </c>
      <c r="P24" s="95">
        <v>0</v>
      </c>
      <c r="Q24" s="141">
        <f t="shared" si="3"/>
        <v>0</v>
      </c>
      <c r="R24" s="95">
        <v>0</v>
      </c>
      <c r="S24" s="141">
        <f t="shared" si="4"/>
        <v>0</v>
      </c>
      <c r="T24" s="95">
        <v>0</v>
      </c>
      <c r="U24" s="142">
        <f t="shared" si="5"/>
        <v>0</v>
      </c>
      <c r="V24" s="143">
        <f t="shared" si="6"/>
        <v>0</v>
      </c>
      <c r="W24" s="143"/>
      <c r="X24" s="143">
        <f>H24+V24-W24</f>
        <v>0.009768518518518518</v>
      </c>
      <c r="Y24" s="95">
        <v>35</v>
      </c>
      <c r="Z24" s="2"/>
      <c r="AA24" s="113"/>
      <c r="AB24" s="193" t="str">
        <f t="shared" si="8"/>
        <v>Молодость            </v>
      </c>
    </row>
    <row r="25" spans="1:28" ht="12.75">
      <c r="A25" s="93">
        <v>38</v>
      </c>
      <c r="B25" s="90" t="s">
        <v>563</v>
      </c>
      <c r="C25" s="90" t="s">
        <v>765</v>
      </c>
      <c r="D25" s="90" t="s">
        <v>94</v>
      </c>
      <c r="E25" s="90" t="s">
        <v>488</v>
      </c>
      <c r="F25" s="95" t="s">
        <v>564</v>
      </c>
      <c r="G25" s="90" t="s">
        <v>94</v>
      </c>
      <c r="H25" s="138" t="s">
        <v>565</v>
      </c>
      <c r="I25" s="139" t="s">
        <v>562</v>
      </c>
      <c r="J25" s="140">
        <v>0</v>
      </c>
      <c r="K25" s="141">
        <f t="shared" si="0"/>
        <v>0</v>
      </c>
      <c r="L25" s="95">
        <v>0</v>
      </c>
      <c r="M25" s="141">
        <f t="shared" si="1"/>
        <v>0</v>
      </c>
      <c r="N25" s="95">
        <v>0</v>
      </c>
      <c r="O25" s="141">
        <f t="shared" si="2"/>
        <v>0</v>
      </c>
      <c r="P25" s="95">
        <v>0</v>
      </c>
      <c r="Q25" s="141">
        <f t="shared" si="3"/>
        <v>0</v>
      </c>
      <c r="R25" s="95">
        <v>0</v>
      </c>
      <c r="S25" s="141">
        <f t="shared" si="4"/>
        <v>0</v>
      </c>
      <c r="T25" s="95">
        <v>0</v>
      </c>
      <c r="U25" s="142">
        <f t="shared" si="5"/>
        <v>0</v>
      </c>
      <c r="V25" s="143">
        <f t="shared" si="6"/>
        <v>0</v>
      </c>
      <c r="W25" s="143"/>
      <c r="X25" s="143">
        <f>H25+V25-W25</f>
        <v>0.010127314814814815</v>
      </c>
      <c r="Y25" s="95">
        <v>38</v>
      </c>
      <c r="Z25" s="2"/>
      <c r="AA25" s="113"/>
      <c r="AB25" s="193" t="str">
        <f t="shared" si="8"/>
        <v>Молодость            </v>
      </c>
    </row>
    <row r="26" spans="1:28" ht="13.5" thickBot="1">
      <c r="A26" s="128">
        <v>49</v>
      </c>
      <c r="B26" s="144" t="s">
        <v>551</v>
      </c>
      <c r="C26" s="144" t="s">
        <v>763</v>
      </c>
      <c r="D26" s="144" t="s">
        <v>94</v>
      </c>
      <c r="E26" s="144" t="s">
        <v>488</v>
      </c>
      <c r="F26" s="145" t="s">
        <v>51</v>
      </c>
      <c r="G26" s="144" t="s">
        <v>94</v>
      </c>
      <c r="H26" s="146" t="s">
        <v>550</v>
      </c>
      <c r="I26" s="147" t="s">
        <v>547</v>
      </c>
      <c r="J26" s="148">
        <v>0</v>
      </c>
      <c r="K26" s="149">
        <f t="shared" si="0"/>
        <v>0</v>
      </c>
      <c r="L26" s="145">
        <v>0</v>
      </c>
      <c r="M26" s="149">
        <f t="shared" si="1"/>
        <v>0</v>
      </c>
      <c r="N26" s="145">
        <v>0</v>
      </c>
      <c r="O26" s="149">
        <f t="shared" si="2"/>
        <v>0</v>
      </c>
      <c r="P26" s="145">
        <v>0</v>
      </c>
      <c r="Q26" s="149">
        <f t="shared" si="3"/>
        <v>0</v>
      </c>
      <c r="R26" s="145">
        <v>0</v>
      </c>
      <c r="S26" s="149">
        <f t="shared" si="4"/>
        <v>0</v>
      </c>
      <c r="T26" s="145">
        <v>2</v>
      </c>
      <c r="U26" s="150">
        <f t="shared" si="5"/>
        <v>0.0006944444444444445</v>
      </c>
      <c r="V26" s="151">
        <f t="shared" si="6"/>
        <v>0.0006944444444444445</v>
      </c>
      <c r="W26" s="151"/>
      <c r="X26" s="151">
        <f>H26+V26</f>
        <v>0.010393518518518517</v>
      </c>
      <c r="Y26" s="145">
        <v>50</v>
      </c>
      <c r="Z26" s="114"/>
      <c r="AA26" s="115"/>
      <c r="AB26" s="193" t="str">
        <f t="shared" si="8"/>
        <v>Молодость            </v>
      </c>
    </row>
    <row r="27" spans="1:28" ht="12.75">
      <c r="A27" s="204">
        <v>3</v>
      </c>
      <c r="B27" s="94" t="s">
        <v>276</v>
      </c>
      <c r="C27" s="94" t="s">
        <v>765</v>
      </c>
      <c r="D27" s="94" t="s">
        <v>94</v>
      </c>
      <c r="E27" s="94" t="s">
        <v>277</v>
      </c>
      <c r="F27" s="129" t="s">
        <v>36</v>
      </c>
      <c r="G27" s="94" t="s">
        <v>94</v>
      </c>
      <c r="H27" s="152" t="s">
        <v>278</v>
      </c>
      <c r="I27" s="153" t="s">
        <v>90</v>
      </c>
      <c r="J27" s="154">
        <v>0</v>
      </c>
      <c r="K27" s="155">
        <f t="shared" si="0"/>
        <v>0</v>
      </c>
      <c r="L27" s="129">
        <v>0</v>
      </c>
      <c r="M27" s="155">
        <f t="shared" si="1"/>
        <v>0</v>
      </c>
      <c r="N27" s="129">
        <v>0</v>
      </c>
      <c r="O27" s="155">
        <f t="shared" si="2"/>
        <v>0</v>
      </c>
      <c r="P27" s="129">
        <v>0</v>
      </c>
      <c r="Q27" s="155">
        <f t="shared" si="3"/>
        <v>0</v>
      </c>
      <c r="R27" s="129">
        <v>0</v>
      </c>
      <c r="S27" s="155">
        <f t="shared" si="4"/>
        <v>0</v>
      </c>
      <c r="T27" s="129">
        <v>0</v>
      </c>
      <c r="U27" s="156">
        <f t="shared" si="5"/>
        <v>0</v>
      </c>
      <c r="V27" s="157">
        <f t="shared" si="6"/>
        <v>0</v>
      </c>
      <c r="W27" s="157"/>
      <c r="X27" s="157">
        <f>H27+V27</f>
        <v>0.004826388888888889</v>
      </c>
      <c r="Y27" s="129">
        <v>3</v>
      </c>
      <c r="Z27" s="98">
        <f>SUM(X27:X32)</f>
        <v>0.04331018518518518</v>
      </c>
      <c r="AA27" s="208">
        <f>RANK(Z27,$Z$9:$Z$107,1)</f>
        <v>7</v>
      </c>
      <c r="AB27" s="193" t="str">
        <f t="shared" si="8"/>
        <v>СОШ 11               </v>
      </c>
    </row>
    <row r="28" spans="1:28" ht="12.75">
      <c r="A28" s="93">
        <v>16</v>
      </c>
      <c r="B28" s="90" t="s">
        <v>346</v>
      </c>
      <c r="C28" s="90" t="s">
        <v>763</v>
      </c>
      <c r="D28" s="90" t="s">
        <v>94</v>
      </c>
      <c r="E28" s="90" t="s">
        <v>277</v>
      </c>
      <c r="F28" s="95" t="s">
        <v>76</v>
      </c>
      <c r="G28" s="90" t="s">
        <v>94</v>
      </c>
      <c r="H28" s="138" t="s">
        <v>347</v>
      </c>
      <c r="I28" s="139" t="s">
        <v>345</v>
      </c>
      <c r="J28" s="140">
        <v>0</v>
      </c>
      <c r="K28" s="141">
        <f t="shared" si="0"/>
        <v>0</v>
      </c>
      <c r="L28" s="95">
        <v>0</v>
      </c>
      <c r="M28" s="141">
        <f t="shared" si="1"/>
        <v>0</v>
      </c>
      <c r="N28" s="95">
        <v>0</v>
      </c>
      <c r="O28" s="141">
        <f t="shared" si="2"/>
        <v>0</v>
      </c>
      <c r="P28" s="95">
        <v>0</v>
      </c>
      <c r="Q28" s="141">
        <f t="shared" si="3"/>
        <v>0</v>
      </c>
      <c r="R28" s="95">
        <v>0</v>
      </c>
      <c r="S28" s="141">
        <f t="shared" si="4"/>
        <v>0</v>
      </c>
      <c r="T28" s="95">
        <v>1</v>
      </c>
      <c r="U28" s="142">
        <f t="shared" si="5"/>
        <v>0.00034722222222222224</v>
      </c>
      <c r="V28" s="143">
        <f t="shared" si="6"/>
        <v>0.00034722222222222224</v>
      </c>
      <c r="W28" s="143"/>
      <c r="X28" s="143">
        <f>H28+V28</f>
        <v>0.005810185185185186</v>
      </c>
      <c r="Y28" s="95">
        <v>16</v>
      </c>
      <c r="Z28" s="2"/>
      <c r="AA28" s="113"/>
      <c r="AB28" s="193" t="str">
        <f t="shared" si="8"/>
        <v>СОШ 11               </v>
      </c>
    </row>
    <row r="29" spans="1:28" ht="12.75">
      <c r="A29" s="93">
        <v>22</v>
      </c>
      <c r="B29" s="90" t="s">
        <v>433</v>
      </c>
      <c r="C29" s="90" t="s">
        <v>765</v>
      </c>
      <c r="D29" s="90" t="s">
        <v>94</v>
      </c>
      <c r="E29" s="90" t="s">
        <v>277</v>
      </c>
      <c r="F29" s="95" t="s">
        <v>77</v>
      </c>
      <c r="G29" s="90" t="s">
        <v>94</v>
      </c>
      <c r="H29" s="138" t="s">
        <v>434</v>
      </c>
      <c r="I29" s="139" t="s">
        <v>432</v>
      </c>
      <c r="J29" s="140">
        <v>1</v>
      </c>
      <c r="K29" s="141">
        <f t="shared" si="0"/>
        <v>0.001388888888888889</v>
      </c>
      <c r="L29" s="95">
        <v>0</v>
      </c>
      <c r="M29" s="141">
        <f t="shared" si="1"/>
        <v>0</v>
      </c>
      <c r="N29" s="95">
        <v>0</v>
      </c>
      <c r="O29" s="141">
        <f t="shared" si="2"/>
        <v>0</v>
      </c>
      <c r="P29" s="95">
        <v>0</v>
      </c>
      <c r="Q29" s="141">
        <f t="shared" si="3"/>
        <v>0</v>
      </c>
      <c r="R29" s="95">
        <v>0</v>
      </c>
      <c r="S29" s="141">
        <f t="shared" si="4"/>
        <v>0</v>
      </c>
      <c r="T29" s="95">
        <v>0</v>
      </c>
      <c r="U29" s="142">
        <f t="shared" si="5"/>
        <v>0</v>
      </c>
      <c r="V29" s="143">
        <f t="shared" si="6"/>
        <v>0.001388888888888889</v>
      </c>
      <c r="W29" s="143"/>
      <c r="X29" s="143">
        <f>H29+V29-W29</f>
        <v>0.007916666666666667</v>
      </c>
      <c r="Y29" s="95">
        <v>22</v>
      </c>
      <c r="Z29" s="2"/>
      <c r="AA29" s="113"/>
      <c r="AB29" s="193" t="str">
        <f t="shared" si="8"/>
        <v>СОШ 11               </v>
      </c>
    </row>
    <row r="30" spans="1:28" ht="12.75">
      <c r="A30" s="93">
        <v>38</v>
      </c>
      <c r="B30" s="90" t="s">
        <v>422</v>
      </c>
      <c r="C30" s="90" t="s">
        <v>763</v>
      </c>
      <c r="D30" s="90" t="s">
        <v>94</v>
      </c>
      <c r="E30" s="90" t="s">
        <v>277</v>
      </c>
      <c r="F30" s="95" t="s">
        <v>423</v>
      </c>
      <c r="G30" s="90" t="s">
        <v>94</v>
      </c>
      <c r="H30" s="138" t="s">
        <v>424</v>
      </c>
      <c r="I30" s="139" t="s">
        <v>421</v>
      </c>
      <c r="J30" s="140">
        <v>1</v>
      </c>
      <c r="K30" s="141">
        <f t="shared" si="0"/>
        <v>0.001388888888888889</v>
      </c>
      <c r="L30" s="95">
        <v>0</v>
      </c>
      <c r="M30" s="141">
        <f t="shared" si="1"/>
        <v>0</v>
      </c>
      <c r="N30" s="95">
        <v>0</v>
      </c>
      <c r="O30" s="141">
        <f t="shared" si="2"/>
        <v>0</v>
      </c>
      <c r="P30" s="95">
        <v>0</v>
      </c>
      <c r="Q30" s="141">
        <f t="shared" si="3"/>
        <v>0</v>
      </c>
      <c r="R30" s="95">
        <v>0</v>
      </c>
      <c r="S30" s="141">
        <f t="shared" si="4"/>
        <v>0</v>
      </c>
      <c r="T30" s="95">
        <v>1</v>
      </c>
      <c r="U30" s="142">
        <f t="shared" si="5"/>
        <v>0.00034722222222222224</v>
      </c>
      <c r="V30" s="143">
        <f t="shared" si="6"/>
        <v>0.0017361111111111112</v>
      </c>
      <c r="W30" s="143"/>
      <c r="X30" s="143">
        <f>H30+V30</f>
        <v>0.00806712962962963</v>
      </c>
      <c r="Y30" s="95">
        <v>39</v>
      </c>
      <c r="Z30" s="2"/>
      <c r="AA30" s="113"/>
      <c r="AB30" s="193" t="str">
        <f t="shared" si="8"/>
        <v>СОШ 11               </v>
      </c>
    </row>
    <row r="31" spans="1:28" ht="12.75">
      <c r="A31" s="93">
        <v>40</v>
      </c>
      <c r="B31" s="90" t="s">
        <v>338</v>
      </c>
      <c r="C31" s="90" t="s">
        <v>763</v>
      </c>
      <c r="D31" s="90" t="s">
        <v>94</v>
      </c>
      <c r="E31" s="90" t="s">
        <v>277</v>
      </c>
      <c r="F31" s="95" t="s">
        <v>339</v>
      </c>
      <c r="G31" s="90" t="s">
        <v>94</v>
      </c>
      <c r="H31" s="138" t="s">
        <v>340</v>
      </c>
      <c r="I31" s="139" t="s">
        <v>337</v>
      </c>
      <c r="J31" s="140">
        <v>1</v>
      </c>
      <c r="K31" s="141">
        <f t="shared" si="0"/>
        <v>0.001388888888888889</v>
      </c>
      <c r="L31" s="95">
        <v>0</v>
      </c>
      <c r="M31" s="141">
        <f t="shared" si="1"/>
        <v>0</v>
      </c>
      <c r="N31" s="95">
        <v>0</v>
      </c>
      <c r="O31" s="141">
        <f t="shared" si="2"/>
        <v>0</v>
      </c>
      <c r="P31" s="95">
        <v>1</v>
      </c>
      <c r="Q31" s="141">
        <f t="shared" si="3"/>
        <v>0.001388888888888889</v>
      </c>
      <c r="R31" s="95">
        <v>0</v>
      </c>
      <c r="S31" s="141">
        <f t="shared" si="4"/>
        <v>0</v>
      </c>
      <c r="T31" s="95">
        <v>0</v>
      </c>
      <c r="U31" s="142">
        <f t="shared" si="5"/>
        <v>0</v>
      </c>
      <c r="V31" s="143">
        <f t="shared" si="6"/>
        <v>0.002777777777777778</v>
      </c>
      <c r="W31" s="143"/>
      <c r="X31" s="143">
        <f>H31+V31</f>
        <v>0.00818287037037037</v>
      </c>
      <c r="Y31" s="95">
        <v>41</v>
      </c>
      <c r="Z31" s="2"/>
      <c r="AA31" s="113"/>
      <c r="AB31" s="193" t="str">
        <f t="shared" si="8"/>
        <v>СОШ 11               </v>
      </c>
    </row>
    <row r="32" spans="1:28" ht="12.75">
      <c r="A32" s="93">
        <v>23</v>
      </c>
      <c r="B32" s="90" t="s">
        <v>477</v>
      </c>
      <c r="C32" s="90" t="s">
        <v>765</v>
      </c>
      <c r="D32" s="90" t="s">
        <v>94</v>
      </c>
      <c r="E32" s="90" t="s">
        <v>277</v>
      </c>
      <c r="F32" s="95" t="s">
        <v>81</v>
      </c>
      <c r="G32" s="90" t="s">
        <v>94</v>
      </c>
      <c r="H32" s="138" t="s">
        <v>478</v>
      </c>
      <c r="I32" s="139" t="s">
        <v>476</v>
      </c>
      <c r="J32" s="140">
        <v>1</v>
      </c>
      <c r="K32" s="141">
        <f t="shared" si="0"/>
        <v>0.001388888888888889</v>
      </c>
      <c r="L32" s="95">
        <v>0</v>
      </c>
      <c r="M32" s="141">
        <f t="shared" si="1"/>
        <v>0</v>
      </c>
      <c r="N32" s="95">
        <v>0</v>
      </c>
      <c r="O32" s="141">
        <f t="shared" si="2"/>
        <v>0</v>
      </c>
      <c r="P32" s="95">
        <v>0</v>
      </c>
      <c r="Q32" s="141">
        <f t="shared" si="3"/>
        <v>0</v>
      </c>
      <c r="R32" s="95">
        <v>0</v>
      </c>
      <c r="S32" s="141">
        <f t="shared" si="4"/>
        <v>0</v>
      </c>
      <c r="T32" s="95">
        <v>0</v>
      </c>
      <c r="U32" s="142">
        <f t="shared" si="5"/>
        <v>0</v>
      </c>
      <c r="V32" s="143">
        <f t="shared" si="6"/>
        <v>0.001388888888888889</v>
      </c>
      <c r="W32" s="143"/>
      <c r="X32" s="143">
        <f>H32+V32-W32</f>
        <v>0.008506944444444444</v>
      </c>
      <c r="Y32" s="95">
        <v>23</v>
      </c>
      <c r="Z32" s="2"/>
      <c r="AA32" s="113"/>
      <c r="AB32" s="193" t="str">
        <f t="shared" si="8"/>
        <v>СОШ 11               </v>
      </c>
    </row>
    <row r="33" spans="1:28" ht="13.5" thickBot="1">
      <c r="A33" s="206">
        <v>50</v>
      </c>
      <c r="B33" s="167" t="s">
        <v>787</v>
      </c>
      <c r="C33" s="167" t="s">
        <v>763</v>
      </c>
      <c r="D33" s="91" t="s">
        <v>94</v>
      </c>
      <c r="E33" s="167" t="s">
        <v>277</v>
      </c>
      <c r="F33" s="127">
        <v>142</v>
      </c>
      <c r="G33" s="91" t="s">
        <v>94</v>
      </c>
      <c r="H33" s="158">
        <v>0.010416666666666666</v>
      </c>
      <c r="I33" s="91"/>
      <c r="J33" s="160">
        <v>0</v>
      </c>
      <c r="K33" s="161">
        <f t="shared" si="0"/>
        <v>0</v>
      </c>
      <c r="L33" s="127">
        <v>0</v>
      </c>
      <c r="M33" s="161">
        <f t="shared" si="1"/>
        <v>0</v>
      </c>
      <c r="N33" s="127">
        <v>0</v>
      </c>
      <c r="O33" s="161">
        <f t="shared" si="2"/>
        <v>0</v>
      </c>
      <c r="P33" s="127">
        <v>0</v>
      </c>
      <c r="Q33" s="161">
        <f t="shared" si="3"/>
        <v>0</v>
      </c>
      <c r="R33" s="127">
        <v>0</v>
      </c>
      <c r="S33" s="161">
        <f t="shared" si="4"/>
        <v>0</v>
      </c>
      <c r="T33" s="127">
        <v>0</v>
      </c>
      <c r="U33" s="162">
        <f t="shared" si="5"/>
        <v>0</v>
      </c>
      <c r="V33" s="163">
        <f t="shared" si="6"/>
        <v>0</v>
      </c>
      <c r="W33" s="163"/>
      <c r="X33" s="163">
        <f>H33+V33</f>
        <v>0.010416666666666666</v>
      </c>
      <c r="Y33" s="127">
        <v>41</v>
      </c>
      <c r="Z33" s="116"/>
      <c r="AA33" s="203"/>
      <c r="AB33" s="193" t="str">
        <f t="shared" si="8"/>
        <v>СОШ 11               </v>
      </c>
    </row>
    <row r="34" spans="1:28" ht="12.75">
      <c r="A34" s="92">
        <v>19</v>
      </c>
      <c r="B34" s="130" t="s">
        <v>392</v>
      </c>
      <c r="C34" s="130" t="s">
        <v>763</v>
      </c>
      <c r="D34" s="130" t="s">
        <v>94</v>
      </c>
      <c r="E34" s="130" t="s">
        <v>393</v>
      </c>
      <c r="F34" s="131" t="s">
        <v>48</v>
      </c>
      <c r="G34" s="130" t="s">
        <v>94</v>
      </c>
      <c r="H34" s="132" t="s">
        <v>390</v>
      </c>
      <c r="I34" s="133" t="s">
        <v>388</v>
      </c>
      <c r="J34" s="134">
        <v>0</v>
      </c>
      <c r="K34" s="135">
        <f t="shared" si="0"/>
        <v>0</v>
      </c>
      <c r="L34" s="131">
        <v>0</v>
      </c>
      <c r="M34" s="135">
        <f t="shared" si="1"/>
        <v>0</v>
      </c>
      <c r="N34" s="131">
        <v>0</v>
      </c>
      <c r="O34" s="135">
        <f t="shared" si="2"/>
        <v>0</v>
      </c>
      <c r="P34" s="131">
        <v>0</v>
      </c>
      <c r="Q34" s="135">
        <f t="shared" si="3"/>
        <v>0</v>
      </c>
      <c r="R34" s="131">
        <v>0</v>
      </c>
      <c r="S34" s="135">
        <f t="shared" si="4"/>
        <v>0</v>
      </c>
      <c r="T34" s="131">
        <v>0</v>
      </c>
      <c r="U34" s="136">
        <f t="shared" si="5"/>
        <v>0</v>
      </c>
      <c r="V34" s="137">
        <f t="shared" si="6"/>
        <v>0</v>
      </c>
      <c r="W34" s="137"/>
      <c r="X34" s="137">
        <f>H34+V34</f>
        <v>0.0059722222222222225</v>
      </c>
      <c r="Y34" s="131">
        <v>19</v>
      </c>
      <c r="Z34" s="110">
        <f>SUM(X34:X39)</f>
        <v>0.04554398148148148</v>
      </c>
      <c r="AA34" s="112">
        <f>RANK(Z34,$Z$9:$Z$107,1)</f>
        <v>8</v>
      </c>
      <c r="AB34" s="193" t="str">
        <f t="shared" si="8"/>
        <v>СОШ 2                </v>
      </c>
    </row>
    <row r="35" spans="1:28" ht="12.75">
      <c r="A35" s="93">
        <v>24</v>
      </c>
      <c r="B35" s="90" t="s">
        <v>784</v>
      </c>
      <c r="C35" s="90" t="s">
        <v>763</v>
      </c>
      <c r="D35" s="90" t="s">
        <v>94</v>
      </c>
      <c r="E35" s="90" t="s">
        <v>393</v>
      </c>
      <c r="F35" s="95" t="s">
        <v>430</v>
      </c>
      <c r="G35" s="90" t="s">
        <v>94</v>
      </c>
      <c r="H35" s="138" t="s">
        <v>431</v>
      </c>
      <c r="I35" s="139" t="s">
        <v>429</v>
      </c>
      <c r="J35" s="140">
        <v>0</v>
      </c>
      <c r="K35" s="141">
        <f t="shared" si="0"/>
        <v>0</v>
      </c>
      <c r="L35" s="95">
        <v>0</v>
      </c>
      <c r="M35" s="141">
        <f t="shared" si="1"/>
        <v>0</v>
      </c>
      <c r="N35" s="95">
        <v>0</v>
      </c>
      <c r="O35" s="141">
        <f t="shared" si="2"/>
        <v>0</v>
      </c>
      <c r="P35" s="95">
        <v>0</v>
      </c>
      <c r="Q35" s="141">
        <f t="shared" si="3"/>
        <v>0</v>
      </c>
      <c r="R35" s="95">
        <v>0</v>
      </c>
      <c r="S35" s="141">
        <f t="shared" si="4"/>
        <v>0</v>
      </c>
      <c r="T35" s="95">
        <v>0</v>
      </c>
      <c r="U35" s="142">
        <f t="shared" si="5"/>
        <v>0</v>
      </c>
      <c r="V35" s="143">
        <f t="shared" si="6"/>
        <v>0</v>
      </c>
      <c r="W35" s="143"/>
      <c r="X35" s="143">
        <f>H35+V35</f>
        <v>0.006388888888888888</v>
      </c>
      <c r="Y35" s="95">
        <v>24</v>
      </c>
      <c r="Z35" s="2"/>
      <c r="AA35" s="113"/>
      <c r="AB35" s="193" t="str">
        <f t="shared" si="8"/>
        <v>СОШ 2                </v>
      </c>
    </row>
    <row r="36" spans="1:28" ht="12.75">
      <c r="A36" s="93">
        <v>10</v>
      </c>
      <c r="B36" s="90" t="s">
        <v>436</v>
      </c>
      <c r="C36" s="90" t="s">
        <v>765</v>
      </c>
      <c r="D36" s="90" t="s">
        <v>94</v>
      </c>
      <c r="E36" s="90" t="s">
        <v>393</v>
      </c>
      <c r="F36" s="95" t="s">
        <v>437</v>
      </c>
      <c r="G36" s="90" t="s">
        <v>94</v>
      </c>
      <c r="H36" s="138" t="s">
        <v>434</v>
      </c>
      <c r="I36" s="139" t="s">
        <v>432</v>
      </c>
      <c r="J36" s="140">
        <v>0</v>
      </c>
      <c r="K36" s="141">
        <f t="shared" si="0"/>
        <v>0</v>
      </c>
      <c r="L36" s="95">
        <v>0</v>
      </c>
      <c r="M36" s="141">
        <f t="shared" si="1"/>
        <v>0</v>
      </c>
      <c r="N36" s="95">
        <v>0</v>
      </c>
      <c r="O36" s="141">
        <f t="shared" si="2"/>
        <v>0</v>
      </c>
      <c r="P36" s="95">
        <v>0</v>
      </c>
      <c r="Q36" s="141">
        <f t="shared" si="3"/>
        <v>0</v>
      </c>
      <c r="R36" s="95">
        <v>0</v>
      </c>
      <c r="S36" s="141">
        <f t="shared" si="4"/>
        <v>0</v>
      </c>
      <c r="T36" s="95">
        <v>0</v>
      </c>
      <c r="U36" s="142">
        <f t="shared" si="5"/>
        <v>0</v>
      </c>
      <c r="V36" s="143">
        <f t="shared" si="6"/>
        <v>0</v>
      </c>
      <c r="W36" s="143"/>
      <c r="X36" s="143">
        <f>H36+V36</f>
        <v>0.006527777777777778</v>
      </c>
      <c r="Y36" s="95">
        <v>10</v>
      </c>
      <c r="Z36" s="2"/>
      <c r="AA36" s="113"/>
      <c r="AB36" s="193" t="str">
        <f t="shared" si="8"/>
        <v>СОШ 2                </v>
      </c>
    </row>
    <row r="37" spans="1:28" ht="12.75">
      <c r="A37" s="93">
        <v>42</v>
      </c>
      <c r="B37" s="90" t="s">
        <v>529</v>
      </c>
      <c r="C37" s="90" t="s">
        <v>763</v>
      </c>
      <c r="D37" s="90" t="s">
        <v>94</v>
      </c>
      <c r="E37" s="90" t="s">
        <v>393</v>
      </c>
      <c r="F37" s="95" t="s">
        <v>31</v>
      </c>
      <c r="G37" s="90" t="s">
        <v>94</v>
      </c>
      <c r="H37" s="138" t="s">
        <v>530</v>
      </c>
      <c r="I37" s="139" t="s">
        <v>43</v>
      </c>
      <c r="J37" s="140">
        <v>0</v>
      </c>
      <c r="K37" s="141">
        <f t="shared" si="0"/>
        <v>0</v>
      </c>
      <c r="L37" s="95">
        <v>0</v>
      </c>
      <c r="M37" s="141">
        <f t="shared" si="1"/>
        <v>0</v>
      </c>
      <c r="N37" s="95">
        <v>0</v>
      </c>
      <c r="O37" s="141">
        <f t="shared" si="2"/>
        <v>0</v>
      </c>
      <c r="P37" s="95">
        <v>0</v>
      </c>
      <c r="Q37" s="141">
        <f t="shared" si="3"/>
        <v>0</v>
      </c>
      <c r="R37" s="95">
        <v>0</v>
      </c>
      <c r="S37" s="141">
        <f t="shared" si="4"/>
        <v>0</v>
      </c>
      <c r="T37" s="95">
        <v>0</v>
      </c>
      <c r="U37" s="142">
        <f t="shared" si="5"/>
        <v>0</v>
      </c>
      <c r="V37" s="143">
        <f t="shared" si="6"/>
        <v>0</v>
      </c>
      <c r="W37" s="143"/>
      <c r="X37" s="143">
        <f>H37+V37</f>
        <v>0.008263888888888888</v>
      </c>
      <c r="Y37" s="95">
        <v>43</v>
      </c>
      <c r="Z37" s="2"/>
      <c r="AA37" s="113"/>
      <c r="AB37" s="193" t="str">
        <f t="shared" si="8"/>
        <v>СОШ 2                </v>
      </c>
    </row>
    <row r="38" spans="1:28" ht="12.75">
      <c r="A38" s="93">
        <v>28</v>
      </c>
      <c r="B38" s="90" t="s">
        <v>498</v>
      </c>
      <c r="C38" s="90" t="s">
        <v>765</v>
      </c>
      <c r="D38" s="90" t="s">
        <v>94</v>
      </c>
      <c r="E38" s="90" t="s">
        <v>393</v>
      </c>
      <c r="F38" s="95" t="s">
        <v>499</v>
      </c>
      <c r="G38" s="90" t="s">
        <v>94</v>
      </c>
      <c r="H38" s="138" t="s">
        <v>500</v>
      </c>
      <c r="I38" s="139" t="s">
        <v>497</v>
      </c>
      <c r="J38" s="140">
        <v>0</v>
      </c>
      <c r="K38" s="141">
        <f t="shared" si="0"/>
        <v>0</v>
      </c>
      <c r="L38" s="95">
        <v>0</v>
      </c>
      <c r="M38" s="141">
        <f t="shared" si="1"/>
        <v>0</v>
      </c>
      <c r="N38" s="95">
        <v>1</v>
      </c>
      <c r="O38" s="141">
        <f t="shared" si="2"/>
        <v>0.001388888888888889</v>
      </c>
      <c r="P38" s="95">
        <v>0</v>
      </c>
      <c r="Q38" s="141">
        <f t="shared" si="3"/>
        <v>0</v>
      </c>
      <c r="R38" s="95">
        <v>0</v>
      </c>
      <c r="S38" s="141">
        <f t="shared" si="4"/>
        <v>0</v>
      </c>
      <c r="T38" s="95">
        <v>0</v>
      </c>
      <c r="U38" s="142">
        <f t="shared" si="5"/>
        <v>0</v>
      </c>
      <c r="V38" s="143">
        <f t="shared" si="6"/>
        <v>0.001388888888888889</v>
      </c>
      <c r="W38" s="143"/>
      <c r="X38" s="143">
        <f>H38+V38-W38</f>
        <v>0.008877314814814815</v>
      </c>
      <c r="Y38" s="95">
        <v>28</v>
      </c>
      <c r="Z38" s="2"/>
      <c r="AA38" s="113"/>
      <c r="AB38" s="193" t="str">
        <f t="shared" si="8"/>
        <v>СОШ 2                </v>
      </c>
    </row>
    <row r="39" spans="1:28" ht="13.5" thickBot="1">
      <c r="A39" s="128">
        <v>33</v>
      </c>
      <c r="B39" s="144" t="s">
        <v>520</v>
      </c>
      <c r="C39" s="144" t="s">
        <v>765</v>
      </c>
      <c r="D39" s="144" t="s">
        <v>94</v>
      </c>
      <c r="E39" s="144" t="s">
        <v>393</v>
      </c>
      <c r="F39" s="145" t="s">
        <v>521</v>
      </c>
      <c r="G39" s="144" t="s">
        <v>94</v>
      </c>
      <c r="H39" s="146" t="s">
        <v>522</v>
      </c>
      <c r="I39" s="147" t="s">
        <v>62</v>
      </c>
      <c r="J39" s="148">
        <v>0</v>
      </c>
      <c r="K39" s="149">
        <f t="shared" si="0"/>
        <v>0</v>
      </c>
      <c r="L39" s="145">
        <v>0</v>
      </c>
      <c r="M39" s="149">
        <f t="shared" si="1"/>
        <v>0</v>
      </c>
      <c r="N39" s="145">
        <v>1</v>
      </c>
      <c r="O39" s="149">
        <f t="shared" si="2"/>
        <v>0.001388888888888889</v>
      </c>
      <c r="P39" s="145">
        <v>0</v>
      </c>
      <c r="Q39" s="149">
        <f t="shared" si="3"/>
        <v>0</v>
      </c>
      <c r="R39" s="145">
        <v>0</v>
      </c>
      <c r="S39" s="149">
        <f t="shared" si="4"/>
        <v>0</v>
      </c>
      <c r="T39" s="145">
        <v>0</v>
      </c>
      <c r="U39" s="150">
        <f t="shared" si="5"/>
        <v>0</v>
      </c>
      <c r="V39" s="151">
        <f t="shared" si="6"/>
        <v>0.001388888888888889</v>
      </c>
      <c r="W39" s="151"/>
      <c r="X39" s="151">
        <f>H39+V39-W39</f>
        <v>0.009513888888888888</v>
      </c>
      <c r="Y39" s="145">
        <v>33</v>
      </c>
      <c r="Z39" s="114"/>
      <c r="AA39" s="115"/>
      <c r="AB39" s="193" t="str">
        <f t="shared" si="8"/>
        <v>СОШ 2                </v>
      </c>
    </row>
    <row r="40" spans="1:28" ht="12.75">
      <c r="A40" s="204">
        <v>3</v>
      </c>
      <c r="B40" s="94" t="s">
        <v>265</v>
      </c>
      <c r="C40" s="94" t="s">
        <v>763</v>
      </c>
      <c r="D40" s="94" t="s">
        <v>94</v>
      </c>
      <c r="E40" s="94" t="s">
        <v>266</v>
      </c>
      <c r="F40" s="129" t="s">
        <v>267</v>
      </c>
      <c r="G40" s="94" t="s">
        <v>94</v>
      </c>
      <c r="H40" s="152" t="s">
        <v>268</v>
      </c>
      <c r="I40" s="153" t="s">
        <v>79</v>
      </c>
      <c r="J40" s="154">
        <v>0</v>
      </c>
      <c r="K40" s="155">
        <f t="shared" si="0"/>
        <v>0</v>
      </c>
      <c r="L40" s="129">
        <v>0</v>
      </c>
      <c r="M40" s="155">
        <f t="shared" si="1"/>
        <v>0</v>
      </c>
      <c r="N40" s="129">
        <v>0</v>
      </c>
      <c r="O40" s="155">
        <f t="shared" si="2"/>
        <v>0</v>
      </c>
      <c r="P40" s="129">
        <v>0</v>
      </c>
      <c r="Q40" s="155">
        <f t="shared" si="3"/>
        <v>0</v>
      </c>
      <c r="R40" s="129">
        <v>0</v>
      </c>
      <c r="S40" s="155">
        <f t="shared" si="4"/>
        <v>0</v>
      </c>
      <c r="T40" s="129">
        <v>0</v>
      </c>
      <c r="U40" s="156">
        <f t="shared" si="5"/>
        <v>0</v>
      </c>
      <c r="V40" s="157">
        <f t="shared" si="6"/>
        <v>0</v>
      </c>
      <c r="W40" s="157"/>
      <c r="X40" s="157">
        <f>H40+V40-W40</f>
        <v>0.004618055555555556</v>
      </c>
      <c r="Y40" s="129">
        <v>3</v>
      </c>
      <c r="Z40" s="98">
        <f>SUM(X40:X45)</f>
        <v>0.03732638888888889</v>
      </c>
      <c r="AA40" s="208">
        <f>RANK(Z40,$Z$9:$Z$107,1)</f>
        <v>4</v>
      </c>
      <c r="AB40" s="193" t="str">
        <f t="shared" si="8"/>
        <v>СОШ 25               </v>
      </c>
    </row>
    <row r="41" spans="1:28" ht="12.75">
      <c r="A41" s="93">
        <v>4</v>
      </c>
      <c r="B41" s="90" t="s">
        <v>285</v>
      </c>
      <c r="C41" s="90" t="s">
        <v>765</v>
      </c>
      <c r="D41" s="90" t="s">
        <v>94</v>
      </c>
      <c r="E41" s="90" t="s">
        <v>266</v>
      </c>
      <c r="F41" s="95" t="s">
        <v>286</v>
      </c>
      <c r="G41" s="90" t="s">
        <v>94</v>
      </c>
      <c r="H41" s="138" t="s">
        <v>287</v>
      </c>
      <c r="I41" s="139" t="s">
        <v>284</v>
      </c>
      <c r="J41" s="140">
        <v>0</v>
      </c>
      <c r="K41" s="141">
        <f aca="true" t="shared" si="9" ref="K41:K72">J41*$K$1</f>
        <v>0</v>
      </c>
      <c r="L41" s="95">
        <v>0</v>
      </c>
      <c r="M41" s="141">
        <f aca="true" t="shared" si="10" ref="M41:M72">L41*$K$1</f>
        <v>0</v>
      </c>
      <c r="N41" s="95">
        <v>0</v>
      </c>
      <c r="O41" s="141">
        <f aca="true" t="shared" si="11" ref="O41:O72">N41*$K$1</f>
        <v>0</v>
      </c>
      <c r="P41" s="95">
        <v>0</v>
      </c>
      <c r="Q41" s="141">
        <f aca="true" t="shared" si="12" ref="Q41:Q72">P41*$K$1</f>
        <v>0</v>
      </c>
      <c r="R41" s="95">
        <v>0</v>
      </c>
      <c r="S41" s="141">
        <f aca="true" t="shared" si="13" ref="S41:S72">R41*$K$1</f>
        <v>0</v>
      </c>
      <c r="T41" s="95">
        <v>0</v>
      </c>
      <c r="U41" s="142">
        <f aca="true" t="shared" si="14" ref="U41:U72">T41*$U$1</f>
        <v>0</v>
      </c>
      <c r="V41" s="143">
        <f aca="true" t="shared" si="15" ref="V41:V72">K41+M41+O41+Q41+S41+U41</f>
        <v>0</v>
      </c>
      <c r="W41" s="143"/>
      <c r="X41" s="143">
        <f>H41+V41</f>
        <v>0.004861111111111111</v>
      </c>
      <c r="Y41" s="95">
        <v>4</v>
      </c>
      <c r="Z41" s="2"/>
      <c r="AA41" s="113"/>
      <c r="AB41" s="193" t="str">
        <f t="shared" si="8"/>
        <v>СОШ 25               </v>
      </c>
    </row>
    <row r="42" spans="1:28" ht="12.75">
      <c r="A42" s="93">
        <v>8</v>
      </c>
      <c r="B42" s="90" t="s">
        <v>297</v>
      </c>
      <c r="C42" s="90" t="s">
        <v>763</v>
      </c>
      <c r="D42" s="90" t="s">
        <v>94</v>
      </c>
      <c r="E42" s="90" t="s">
        <v>266</v>
      </c>
      <c r="F42" s="95" t="s">
        <v>298</v>
      </c>
      <c r="G42" s="90" t="s">
        <v>94</v>
      </c>
      <c r="H42" s="138" t="s">
        <v>299</v>
      </c>
      <c r="I42" s="139" t="s">
        <v>296</v>
      </c>
      <c r="J42" s="140">
        <v>0</v>
      </c>
      <c r="K42" s="141">
        <f t="shared" si="9"/>
        <v>0</v>
      </c>
      <c r="L42" s="95">
        <v>0</v>
      </c>
      <c r="M42" s="141">
        <f t="shared" si="10"/>
        <v>0</v>
      </c>
      <c r="N42" s="95">
        <v>0</v>
      </c>
      <c r="O42" s="141">
        <f t="shared" si="11"/>
        <v>0</v>
      </c>
      <c r="P42" s="95">
        <v>0</v>
      </c>
      <c r="Q42" s="141">
        <f t="shared" si="12"/>
        <v>0</v>
      </c>
      <c r="R42" s="95">
        <v>0</v>
      </c>
      <c r="S42" s="141">
        <f t="shared" si="13"/>
        <v>0</v>
      </c>
      <c r="T42" s="95">
        <v>0</v>
      </c>
      <c r="U42" s="142">
        <f t="shared" si="14"/>
        <v>0</v>
      </c>
      <c r="V42" s="143">
        <f t="shared" si="15"/>
        <v>0</v>
      </c>
      <c r="W42" s="143"/>
      <c r="X42" s="143">
        <f>H42+V42</f>
        <v>0.004953703703703704</v>
      </c>
      <c r="Y42" s="95">
        <v>8</v>
      </c>
      <c r="Z42" s="2"/>
      <c r="AA42" s="113"/>
      <c r="AB42" s="193" t="str">
        <f t="shared" si="8"/>
        <v>СОШ 25               </v>
      </c>
    </row>
    <row r="43" spans="1:28" ht="12.75">
      <c r="A43" s="93">
        <v>25</v>
      </c>
      <c r="B43" s="90" t="s">
        <v>307</v>
      </c>
      <c r="C43" s="90" t="s">
        <v>763</v>
      </c>
      <c r="D43" s="90" t="s">
        <v>94</v>
      </c>
      <c r="E43" s="90" t="s">
        <v>266</v>
      </c>
      <c r="F43" s="95" t="s">
        <v>56</v>
      </c>
      <c r="G43" s="90" t="s">
        <v>94</v>
      </c>
      <c r="H43" s="138" t="s">
        <v>308</v>
      </c>
      <c r="I43" s="139" t="s">
        <v>306</v>
      </c>
      <c r="J43" s="140">
        <v>1</v>
      </c>
      <c r="K43" s="141">
        <f t="shared" si="9"/>
        <v>0.001388888888888889</v>
      </c>
      <c r="L43" s="95">
        <v>0</v>
      </c>
      <c r="M43" s="141">
        <f t="shared" si="10"/>
        <v>0</v>
      </c>
      <c r="N43" s="95">
        <v>0</v>
      </c>
      <c r="O43" s="141">
        <f t="shared" si="11"/>
        <v>0</v>
      </c>
      <c r="P43" s="95">
        <v>0</v>
      </c>
      <c r="Q43" s="141">
        <f t="shared" si="12"/>
        <v>0</v>
      </c>
      <c r="R43" s="95">
        <v>0</v>
      </c>
      <c r="S43" s="141">
        <f t="shared" si="13"/>
        <v>0</v>
      </c>
      <c r="T43" s="95">
        <v>0</v>
      </c>
      <c r="U43" s="142">
        <f t="shared" si="14"/>
        <v>0</v>
      </c>
      <c r="V43" s="143">
        <f t="shared" si="15"/>
        <v>0.001388888888888889</v>
      </c>
      <c r="W43" s="143"/>
      <c r="X43" s="143">
        <f>H43+V43</f>
        <v>0.006412037037037037</v>
      </c>
      <c r="Y43" s="95">
        <v>25</v>
      </c>
      <c r="Z43" s="2"/>
      <c r="AA43" s="113"/>
      <c r="AB43" s="193" t="str">
        <f t="shared" si="8"/>
        <v>СОШ 25               </v>
      </c>
    </row>
    <row r="44" spans="1:28" ht="12.75">
      <c r="A44" s="93">
        <v>33</v>
      </c>
      <c r="B44" s="90" t="s">
        <v>502</v>
      </c>
      <c r="C44" s="90" t="s">
        <v>763</v>
      </c>
      <c r="D44" s="90" t="s">
        <v>94</v>
      </c>
      <c r="E44" s="90" t="s">
        <v>266</v>
      </c>
      <c r="F44" s="95" t="s">
        <v>503</v>
      </c>
      <c r="G44" s="90" t="s">
        <v>94</v>
      </c>
      <c r="H44" s="138" t="s">
        <v>504</v>
      </c>
      <c r="I44" s="139" t="s">
        <v>501</v>
      </c>
      <c r="J44" s="140">
        <v>0</v>
      </c>
      <c r="K44" s="141">
        <f t="shared" si="9"/>
        <v>0</v>
      </c>
      <c r="L44" s="95">
        <v>0</v>
      </c>
      <c r="M44" s="141">
        <f t="shared" si="10"/>
        <v>0</v>
      </c>
      <c r="N44" s="95">
        <v>0</v>
      </c>
      <c r="O44" s="141">
        <f t="shared" si="11"/>
        <v>0</v>
      </c>
      <c r="P44" s="95">
        <v>0</v>
      </c>
      <c r="Q44" s="141">
        <f t="shared" si="12"/>
        <v>0</v>
      </c>
      <c r="R44" s="95">
        <v>0</v>
      </c>
      <c r="S44" s="141">
        <f t="shared" si="13"/>
        <v>0</v>
      </c>
      <c r="T44" s="95">
        <v>0</v>
      </c>
      <c r="U44" s="142">
        <f t="shared" si="14"/>
        <v>0</v>
      </c>
      <c r="V44" s="143">
        <f t="shared" si="15"/>
        <v>0</v>
      </c>
      <c r="W44" s="143"/>
      <c r="X44" s="143">
        <f>H44+V44</f>
        <v>0.007673611111111111</v>
      </c>
      <c r="Y44" s="95">
        <v>34</v>
      </c>
      <c r="Z44" s="2"/>
      <c r="AA44" s="113"/>
      <c r="AB44" s="193" t="str">
        <f t="shared" si="8"/>
        <v>СОШ 25               </v>
      </c>
    </row>
    <row r="45" spans="1:28" ht="13.5" thickBot="1">
      <c r="A45" s="206">
        <v>27</v>
      </c>
      <c r="B45" s="91" t="s">
        <v>398</v>
      </c>
      <c r="C45" s="91" t="s">
        <v>765</v>
      </c>
      <c r="D45" s="91" t="s">
        <v>94</v>
      </c>
      <c r="E45" s="91" t="s">
        <v>266</v>
      </c>
      <c r="F45" s="127" t="s">
        <v>399</v>
      </c>
      <c r="G45" s="91" t="s">
        <v>94</v>
      </c>
      <c r="H45" s="158" t="s">
        <v>396</v>
      </c>
      <c r="I45" s="159" t="s">
        <v>394</v>
      </c>
      <c r="J45" s="160">
        <v>1</v>
      </c>
      <c r="K45" s="161">
        <f t="shared" si="9"/>
        <v>0.001388888888888889</v>
      </c>
      <c r="L45" s="127">
        <v>0</v>
      </c>
      <c r="M45" s="161">
        <f t="shared" si="10"/>
        <v>0</v>
      </c>
      <c r="N45" s="127">
        <v>1</v>
      </c>
      <c r="O45" s="161">
        <f t="shared" si="11"/>
        <v>0.001388888888888889</v>
      </c>
      <c r="P45" s="127">
        <v>0</v>
      </c>
      <c r="Q45" s="161">
        <f t="shared" si="12"/>
        <v>0</v>
      </c>
      <c r="R45" s="127">
        <v>0</v>
      </c>
      <c r="S45" s="161">
        <f t="shared" si="13"/>
        <v>0</v>
      </c>
      <c r="T45" s="127">
        <v>0</v>
      </c>
      <c r="U45" s="162">
        <f t="shared" si="14"/>
        <v>0</v>
      </c>
      <c r="V45" s="163">
        <f t="shared" si="15"/>
        <v>0.002777777777777778</v>
      </c>
      <c r="W45" s="163"/>
      <c r="X45" s="163">
        <f>H45+V45-W45</f>
        <v>0.00880787037037037</v>
      </c>
      <c r="Y45" s="127">
        <v>27</v>
      </c>
      <c r="Z45" s="116"/>
      <c r="AA45" s="203"/>
      <c r="AB45" s="193" t="str">
        <f t="shared" si="8"/>
        <v>СОШ 25               </v>
      </c>
    </row>
    <row r="46" spans="1:28" ht="12.75">
      <c r="A46" s="92">
        <v>26</v>
      </c>
      <c r="B46" s="49" t="s">
        <v>439</v>
      </c>
      <c r="C46" s="49" t="s">
        <v>763</v>
      </c>
      <c r="D46" s="49" t="s">
        <v>94</v>
      </c>
      <c r="E46" s="49" t="s">
        <v>368</v>
      </c>
      <c r="F46" s="50" t="s">
        <v>440</v>
      </c>
      <c r="G46" s="49" t="s">
        <v>94</v>
      </c>
      <c r="H46" s="51" t="s">
        <v>434</v>
      </c>
      <c r="I46" s="52" t="s">
        <v>432</v>
      </c>
      <c r="J46" s="53">
        <v>0</v>
      </c>
      <c r="K46" s="54">
        <f t="shared" si="9"/>
        <v>0</v>
      </c>
      <c r="L46" s="50">
        <v>0</v>
      </c>
      <c r="M46" s="54">
        <f t="shared" si="10"/>
        <v>0</v>
      </c>
      <c r="N46" s="50">
        <v>0</v>
      </c>
      <c r="O46" s="54">
        <f t="shared" si="11"/>
        <v>0</v>
      </c>
      <c r="P46" s="50">
        <v>0</v>
      </c>
      <c r="Q46" s="54">
        <f t="shared" si="12"/>
        <v>0</v>
      </c>
      <c r="R46" s="50">
        <v>0</v>
      </c>
      <c r="S46" s="54">
        <f t="shared" si="13"/>
        <v>0</v>
      </c>
      <c r="T46" s="50">
        <v>0</v>
      </c>
      <c r="U46" s="55">
        <f t="shared" si="14"/>
        <v>0</v>
      </c>
      <c r="V46" s="56">
        <f t="shared" si="15"/>
        <v>0</v>
      </c>
      <c r="W46" s="56"/>
      <c r="X46" s="56">
        <f>H46+V46</f>
        <v>0.006527777777777778</v>
      </c>
      <c r="Y46" s="50">
        <v>26</v>
      </c>
      <c r="Z46" s="110">
        <f>SUM(X46:X51)</f>
        <v>0.05611111111111111</v>
      </c>
      <c r="AA46" s="112">
        <f>RANK(Z46,$Z$9:$Z$107,1)</f>
        <v>16</v>
      </c>
      <c r="AB46" s="193" t="str">
        <f t="shared" si="8"/>
        <v>СОШ 33-1             </v>
      </c>
    </row>
    <row r="47" spans="1:28" ht="12.75">
      <c r="A47" s="93">
        <v>20</v>
      </c>
      <c r="B47" s="90" t="s">
        <v>367</v>
      </c>
      <c r="C47" s="90" t="s">
        <v>765</v>
      </c>
      <c r="D47" s="90" t="s">
        <v>94</v>
      </c>
      <c r="E47" s="90" t="s">
        <v>368</v>
      </c>
      <c r="F47" s="95" t="s">
        <v>369</v>
      </c>
      <c r="G47" s="90" t="s">
        <v>94</v>
      </c>
      <c r="H47" s="138" t="s">
        <v>365</v>
      </c>
      <c r="I47" s="139" t="s">
        <v>362</v>
      </c>
      <c r="J47" s="140">
        <v>1</v>
      </c>
      <c r="K47" s="141">
        <f t="shared" si="9"/>
        <v>0.001388888888888889</v>
      </c>
      <c r="L47" s="95">
        <v>0</v>
      </c>
      <c r="M47" s="141">
        <f t="shared" si="10"/>
        <v>0</v>
      </c>
      <c r="N47" s="95">
        <v>0</v>
      </c>
      <c r="O47" s="141">
        <f t="shared" si="11"/>
        <v>0</v>
      </c>
      <c r="P47" s="95">
        <v>0</v>
      </c>
      <c r="Q47" s="141">
        <f t="shared" si="12"/>
        <v>0</v>
      </c>
      <c r="R47" s="95">
        <v>0</v>
      </c>
      <c r="S47" s="141">
        <f t="shared" si="13"/>
        <v>0</v>
      </c>
      <c r="T47" s="95">
        <v>1</v>
      </c>
      <c r="U47" s="142">
        <f t="shared" si="14"/>
        <v>0.00034722222222222224</v>
      </c>
      <c r="V47" s="143">
        <f t="shared" si="15"/>
        <v>0.0017361111111111112</v>
      </c>
      <c r="W47" s="143"/>
      <c r="X47" s="143">
        <f>H47+V47-W47</f>
        <v>0.007326388888888889</v>
      </c>
      <c r="Y47" s="95">
        <v>20</v>
      </c>
      <c r="Z47" s="2"/>
      <c r="AA47" s="113"/>
      <c r="AB47" s="193" t="str">
        <f t="shared" si="8"/>
        <v>СОШ 33-1             </v>
      </c>
    </row>
    <row r="48" spans="1:28" ht="12.75">
      <c r="A48" s="93">
        <v>43</v>
      </c>
      <c r="B48" s="90" t="s">
        <v>452</v>
      </c>
      <c r="C48" s="90" t="s">
        <v>763</v>
      </c>
      <c r="D48" s="90" t="s">
        <v>94</v>
      </c>
      <c r="E48" s="90" t="s">
        <v>368</v>
      </c>
      <c r="F48" s="95" t="s">
        <v>66</v>
      </c>
      <c r="G48" s="90" t="s">
        <v>94</v>
      </c>
      <c r="H48" s="138" t="s">
        <v>453</v>
      </c>
      <c r="I48" s="139" t="s">
        <v>451</v>
      </c>
      <c r="J48" s="140">
        <v>1</v>
      </c>
      <c r="K48" s="141">
        <f t="shared" si="9"/>
        <v>0.001388888888888889</v>
      </c>
      <c r="L48" s="95">
        <v>0</v>
      </c>
      <c r="M48" s="141">
        <f t="shared" si="10"/>
        <v>0</v>
      </c>
      <c r="N48" s="95">
        <v>0</v>
      </c>
      <c r="O48" s="141">
        <f t="shared" si="11"/>
        <v>0</v>
      </c>
      <c r="P48" s="95">
        <v>0</v>
      </c>
      <c r="Q48" s="141">
        <f t="shared" si="12"/>
        <v>0</v>
      </c>
      <c r="R48" s="95">
        <v>0</v>
      </c>
      <c r="S48" s="141">
        <f t="shared" si="13"/>
        <v>0</v>
      </c>
      <c r="T48" s="95">
        <v>1</v>
      </c>
      <c r="U48" s="142">
        <f t="shared" si="14"/>
        <v>0.00034722222222222224</v>
      </c>
      <c r="V48" s="143">
        <f t="shared" si="15"/>
        <v>0.0017361111111111112</v>
      </c>
      <c r="W48" s="143"/>
      <c r="X48" s="143">
        <f>H48+V48</f>
        <v>0.008368055555555556</v>
      </c>
      <c r="Y48" s="95">
        <v>44</v>
      </c>
      <c r="Z48" s="2"/>
      <c r="AA48" s="113"/>
      <c r="AB48" s="193" t="str">
        <f t="shared" si="8"/>
        <v>СОШ 33-1             </v>
      </c>
    </row>
    <row r="49" spans="1:28" ht="12.75">
      <c r="A49" s="93">
        <v>45</v>
      </c>
      <c r="B49" s="90" t="s">
        <v>462</v>
      </c>
      <c r="C49" s="90" t="s">
        <v>763</v>
      </c>
      <c r="D49" s="90" t="s">
        <v>94</v>
      </c>
      <c r="E49" s="90" t="s">
        <v>368</v>
      </c>
      <c r="F49" s="95" t="s">
        <v>463</v>
      </c>
      <c r="G49" s="90" t="s">
        <v>94</v>
      </c>
      <c r="H49" s="138" t="s">
        <v>464</v>
      </c>
      <c r="I49" s="139" t="s">
        <v>461</v>
      </c>
      <c r="J49" s="140">
        <v>1</v>
      </c>
      <c r="K49" s="141">
        <f t="shared" si="9"/>
        <v>0.001388888888888889</v>
      </c>
      <c r="L49" s="95">
        <v>0</v>
      </c>
      <c r="M49" s="141">
        <f t="shared" si="10"/>
        <v>0</v>
      </c>
      <c r="N49" s="95">
        <v>0</v>
      </c>
      <c r="O49" s="141">
        <f t="shared" si="11"/>
        <v>0</v>
      </c>
      <c r="P49" s="95">
        <v>0</v>
      </c>
      <c r="Q49" s="141">
        <f t="shared" si="12"/>
        <v>0</v>
      </c>
      <c r="R49" s="95">
        <v>0</v>
      </c>
      <c r="S49" s="141">
        <f t="shared" si="13"/>
        <v>0</v>
      </c>
      <c r="T49" s="95">
        <v>1</v>
      </c>
      <c r="U49" s="142">
        <f t="shared" si="14"/>
        <v>0.00034722222222222224</v>
      </c>
      <c r="V49" s="143">
        <f t="shared" si="15"/>
        <v>0.0017361111111111112</v>
      </c>
      <c r="W49" s="143"/>
      <c r="X49" s="143">
        <f>H49+V49</f>
        <v>0.008518518518518519</v>
      </c>
      <c r="Y49" s="95">
        <v>46</v>
      </c>
      <c r="Z49" s="2"/>
      <c r="AA49" s="113"/>
      <c r="AB49" s="193" t="str">
        <f t="shared" si="8"/>
        <v>СОШ 33-1             </v>
      </c>
    </row>
    <row r="50" spans="1:28" ht="12.75">
      <c r="A50" s="93">
        <v>44</v>
      </c>
      <c r="B50" s="90" t="s">
        <v>548</v>
      </c>
      <c r="C50" s="90" t="s">
        <v>765</v>
      </c>
      <c r="D50" s="90" t="s">
        <v>94</v>
      </c>
      <c r="E50" s="90" t="s">
        <v>368</v>
      </c>
      <c r="F50" s="95" t="s">
        <v>549</v>
      </c>
      <c r="G50" s="90" t="s">
        <v>94</v>
      </c>
      <c r="H50" s="138" t="s">
        <v>550</v>
      </c>
      <c r="I50" s="139" t="s">
        <v>547</v>
      </c>
      <c r="J50" s="140">
        <v>1</v>
      </c>
      <c r="K50" s="141">
        <f t="shared" si="9"/>
        <v>0.001388888888888889</v>
      </c>
      <c r="L50" s="95">
        <v>0</v>
      </c>
      <c r="M50" s="141">
        <f t="shared" si="10"/>
        <v>0</v>
      </c>
      <c r="N50" s="95">
        <v>0</v>
      </c>
      <c r="O50" s="141">
        <f t="shared" si="11"/>
        <v>0</v>
      </c>
      <c r="P50" s="95">
        <v>1</v>
      </c>
      <c r="Q50" s="141">
        <f t="shared" si="12"/>
        <v>0.001388888888888889</v>
      </c>
      <c r="R50" s="95">
        <v>0</v>
      </c>
      <c r="S50" s="141">
        <f t="shared" si="13"/>
        <v>0</v>
      </c>
      <c r="T50" s="95">
        <v>0</v>
      </c>
      <c r="U50" s="142">
        <f t="shared" si="14"/>
        <v>0</v>
      </c>
      <c r="V50" s="143">
        <f t="shared" si="15"/>
        <v>0.002777777777777778</v>
      </c>
      <c r="W50" s="143"/>
      <c r="X50" s="143">
        <f>H50+V50-W50</f>
        <v>0.012476851851851852</v>
      </c>
      <c r="Y50" s="95">
        <v>44</v>
      </c>
      <c r="Z50" s="2"/>
      <c r="AA50" s="113"/>
      <c r="AB50" s="193" t="str">
        <f t="shared" si="8"/>
        <v>СОШ 33-1             </v>
      </c>
    </row>
    <row r="51" spans="1:28" ht="13.5" thickBot="1">
      <c r="A51" s="128">
        <v>52</v>
      </c>
      <c r="B51" s="66" t="s">
        <v>559</v>
      </c>
      <c r="C51" s="66" t="s">
        <v>763</v>
      </c>
      <c r="D51" s="66" t="s">
        <v>94</v>
      </c>
      <c r="E51" s="66" t="s">
        <v>368</v>
      </c>
      <c r="F51" s="67" t="s">
        <v>560</v>
      </c>
      <c r="G51" s="66" t="s">
        <v>94</v>
      </c>
      <c r="H51" s="68" t="s">
        <v>561</v>
      </c>
      <c r="I51" s="69" t="s">
        <v>44</v>
      </c>
      <c r="J51" s="70">
        <v>1</v>
      </c>
      <c r="K51" s="71">
        <f t="shared" si="9"/>
        <v>0.001388888888888889</v>
      </c>
      <c r="L51" s="67">
        <v>0</v>
      </c>
      <c r="M51" s="71">
        <f t="shared" si="10"/>
        <v>0</v>
      </c>
      <c r="N51" s="67">
        <v>0</v>
      </c>
      <c r="O51" s="71">
        <f t="shared" si="11"/>
        <v>0</v>
      </c>
      <c r="P51" s="67">
        <v>1</v>
      </c>
      <c r="Q51" s="71">
        <f t="shared" si="12"/>
        <v>0.001388888888888889</v>
      </c>
      <c r="R51" s="67">
        <v>0</v>
      </c>
      <c r="S51" s="71">
        <f t="shared" si="13"/>
        <v>0</v>
      </c>
      <c r="T51" s="67">
        <v>0</v>
      </c>
      <c r="U51" s="72">
        <f t="shared" si="14"/>
        <v>0</v>
      </c>
      <c r="V51" s="73">
        <f t="shared" si="15"/>
        <v>0.002777777777777778</v>
      </c>
      <c r="W51" s="73"/>
      <c r="X51" s="73">
        <f>H51+V51</f>
        <v>0.01289351851851852</v>
      </c>
      <c r="Y51" s="67">
        <v>52</v>
      </c>
      <c r="Z51" s="114"/>
      <c r="AA51" s="115"/>
      <c r="AB51" s="193" t="str">
        <f t="shared" si="8"/>
        <v>СОШ 33-1             </v>
      </c>
    </row>
    <row r="52" spans="1:28" ht="12.75">
      <c r="A52" s="204">
        <v>2</v>
      </c>
      <c r="B52" s="94" t="s">
        <v>15</v>
      </c>
      <c r="C52" s="94" t="s">
        <v>763</v>
      </c>
      <c r="D52" s="94" t="s">
        <v>94</v>
      </c>
      <c r="E52" s="94" t="s">
        <v>273</v>
      </c>
      <c r="F52" s="129" t="s">
        <v>279</v>
      </c>
      <c r="G52" s="94" t="s">
        <v>94</v>
      </c>
      <c r="H52" s="152" t="s">
        <v>278</v>
      </c>
      <c r="I52" s="153" t="s">
        <v>90</v>
      </c>
      <c r="J52" s="154">
        <v>0</v>
      </c>
      <c r="K52" s="155">
        <f t="shared" si="9"/>
        <v>0</v>
      </c>
      <c r="L52" s="129">
        <v>0</v>
      </c>
      <c r="M52" s="155">
        <f t="shared" si="10"/>
        <v>0</v>
      </c>
      <c r="N52" s="129">
        <v>0</v>
      </c>
      <c r="O52" s="155">
        <f t="shared" si="11"/>
        <v>0</v>
      </c>
      <c r="P52" s="129">
        <v>0</v>
      </c>
      <c r="Q52" s="155">
        <f t="shared" si="12"/>
        <v>0</v>
      </c>
      <c r="R52" s="129">
        <v>0</v>
      </c>
      <c r="S52" s="155">
        <f t="shared" si="13"/>
        <v>0</v>
      </c>
      <c r="T52" s="129">
        <v>0</v>
      </c>
      <c r="U52" s="156">
        <f t="shared" si="14"/>
        <v>0</v>
      </c>
      <c r="V52" s="157">
        <f t="shared" si="15"/>
        <v>0</v>
      </c>
      <c r="W52" s="157">
        <v>0.00034722222222222224</v>
      </c>
      <c r="X52" s="157">
        <f>H52+V52-W52</f>
        <v>0.004479166666666667</v>
      </c>
      <c r="Y52" s="129">
        <v>2</v>
      </c>
      <c r="Z52" s="98">
        <f>SUM(X52:X57)</f>
        <v>0.030879629629629632</v>
      </c>
      <c r="AA52" s="208">
        <f>RANK(Z52,$Z$9:$Z$107,1)</f>
        <v>2</v>
      </c>
      <c r="AB52" s="193" t="str">
        <f t="shared" si="8"/>
        <v>СОШ 33-2             </v>
      </c>
    </row>
    <row r="53" spans="1:28" ht="12.75">
      <c r="A53" s="93">
        <v>4</v>
      </c>
      <c r="B53" s="90" t="s">
        <v>272</v>
      </c>
      <c r="C53" s="90" t="s">
        <v>763</v>
      </c>
      <c r="D53" s="90" t="s">
        <v>94</v>
      </c>
      <c r="E53" s="90" t="s">
        <v>273</v>
      </c>
      <c r="F53" s="95" t="s">
        <v>274</v>
      </c>
      <c r="G53" s="90" t="s">
        <v>94</v>
      </c>
      <c r="H53" s="138" t="s">
        <v>275</v>
      </c>
      <c r="I53" s="139" t="s">
        <v>84</v>
      </c>
      <c r="J53" s="140">
        <v>0</v>
      </c>
      <c r="K53" s="141">
        <f t="shared" si="9"/>
        <v>0</v>
      </c>
      <c r="L53" s="95">
        <v>0</v>
      </c>
      <c r="M53" s="141">
        <f t="shared" si="10"/>
        <v>0</v>
      </c>
      <c r="N53" s="95">
        <v>0</v>
      </c>
      <c r="O53" s="141">
        <f t="shared" si="11"/>
        <v>0</v>
      </c>
      <c r="P53" s="95">
        <v>0</v>
      </c>
      <c r="Q53" s="141">
        <f t="shared" si="12"/>
        <v>0</v>
      </c>
      <c r="R53" s="95">
        <v>0</v>
      </c>
      <c r="S53" s="141">
        <f t="shared" si="13"/>
        <v>0</v>
      </c>
      <c r="T53" s="95">
        <v>0</v>
      </c>
      <c r="U53" s="142">
        <f t="shared" si="14"/>
        <v>0</v>
      </c>
      <c r="V53" s="143">
        <f t="shared" si="15"/>
        <v>0</v>
      </c>
      <c r="W53" s="143"/>
      <c r="X53" s="143">
        <f>H53+V53-W53</f>
        <v>0.004814814814814815</v>
      </c>
      <c r="Y53" s="95">
        <v>4</v>
      </c>
      <c r="Z53" s="2"/>
      <c r="AA53" s="113"/>
      <c r="AB53" s="193" t="str">
        <f t="shared" si="8"/>
        <v>СОШ 33-2             </v>
      </c>
    </row>
    <row r="54" spans="1:28" ht="12.75">
      <c r="A54" s="93">
        <v>5</v>
      </c>
      <c r="B54" s="90" t="s">
        <v>281</v>
      </c>
      <c r="C54" s="90" t="s">
        <v>763</v>
      </c>
      <c r="D54" s="90" t="s">
        <v>94</v>
      </c>
      <c r="E54" s="90" t="s">
        <v>273</v>
      </c>
      <c r="F54" s="95" t="s">
        <v>282</v>
      </c>
      <c r="G54" s="90" t="s">
        <v>94</v>
      </c>
      <c r="H54" s="138" t="s">
        <v>283</v>
      </c>
      <c r="I54" s="139" t="s">
        <v>280</v>
      </c>
      <c r="J54" s="140">
        <v>0</v>
      </c>
      <c r="K54" s="141">
        <f t="shared" si="9"/>
        <v>0</v>
      </c>
      <c r="L54" s="95">
        <v>0</v>
      </c>
      <c r="M54" s="141">
        <f t="shared" si="10"/>
        <v>0</v>
      </c>
      <c r="N54" s="95">
        <v>0</v>
      </c>
      <c r="O54" s="141">
        <f t="shared" si="11"/>
        <v>0</v>
      </c>
      <c r="P54" s="95">
        <v>0</v>
      </c>
      <c r="Q54" s="141">
        <f t="shared" si="12"/>
        <v>0</v>
      </c>
      <c r="R54" s="95">
        <v>0</v>
      </c>
      <c r="S54" s="141">
        <f t="shared" si="13"/>
        <v>0</v>
      </c>
      <c r="T54" s="95">
        <v>0</v>
      </c>
      <c r="U54" s="142">
        <f t="shared" si="14"/>
        <v>0</v>
      </c>
      <c r="V54" s="143">
        <f t="shared" si="15"/>
        <v>0</v>
      </c>
      <c r="W54" s="143"/>
      <c r="X54" s="143">
        <f aca="true" t="shared" si="16" ref="X54:X60">H54+V54</f>
        <v>0.004837962962962963</v>
      </c>
      <c r="Y54" s="95">
        <v>5</v>
      </c>
      <c r="Z54" s="2"/>
      <c r="AA54" s="113"/>
      <c r="AB54" s="193" t="str">
        <f t="shared" si="8"/>
        <v>СОШ 33-2             </v>
      </c>
    </row>
    <row r="55" spans="1:28" ht="12.75">
      <c r="A55" s="93">
        <v>7</v>
      </c>
      <c r="B55" s="90" t="s">
        <v>326</v>
      </c>
      <c r="C55" s="90" t="s">
        <v>765</v>
      </c>
      <c r="D55" s="90" t="s">
        <v>94</v>
      </c>
      <c r="E55" s="90" t="s">
        <v>273</v>
      </c>
      <c r="F55" s="95" t="s">
        <v>49</v>
      </c>
      <c r="G55" s="90" t="s">
        <v>94</v>
      </c>
      <c r="H55" s="138" t="s">
        <v>327</v>
      </c>
      <c r="I55" s="139" t="s">
        <v>325</v>
      </c>
      <c r="J55" s="140">
        <v>0</v>
      </c>
      <c r="K55" s="141">
        <f t="shared" si="9"/>
        <v>0</v>
      </c>
      <c r="L55" s="95">
        <v>0</v>
      </c>
      <c r="M55" s="141">
        <f t="shared" si="10"/>
        <v>0</v>
      </c>
      <c r="N55" s="95">
        <v>0</v>
      </c>
      <c r="O55" s="141">
        <f t="shared" si="11"/>
        <v>0</v>
      </c>
      <c r="P55" s="95">
        <v>0</v>
      </c>
      <c r="Q55" s="141">
        <f t="shared" si="12"/>
        <v>0</v>
      </c>
      <c r="R55" s="95">
        <v>0</v>
      </c>
      <c r="S55" s="141">
        <f t="shared" si="13"/>
        <v>0</v>
      </c>
      <c r="T55" s="95">
        <v>0</v>
      </c>
      <c r="U55" s="142">
        <f t="shared" si="14"/>
        <v>0</v>
      </c>
      <c r="V55" s="143">
        <f t="shared" si="15"/>
        <v>0</v>
      </c>
      <c r="W55" s="143"/>
      <c r="X55" s="143">
        <f t="shared" si="16"/>
        <v>0.0052893518518518515</v>
      </c>
      <c r="Y55" s="95">
        <v>7</v>
      </c>
      <c r="Z55" s="2"/>
      <c r="AA55" s="113"/>
      <c r="AB55" s="193" t="str">
        <f t="shared" si="8"/>
        <v>СОШ 33-2             </v>
      </c>
    </row>
    <row r="56" spans="1:28" ht="12.75">
      <c r="A56" s="93">
        <v>11</v>
      </c>
      <c r="B56" s="90" t="s">
        <v>301</v>
      </c>
      <c r="C56" s="90" t="s">
        <v>763</v>
      </c>
      <c r="D56" s="90" t="s">
        <v>94</v>
      </c>
      <c r="E56" s="90" t="s">
        <v>273</v>
      </c>
      <c r="F56" s="95" t="s">
        <v>302</v>
      </c>
      <c r="G56" s="90" t="s">
        <v>94</v>
      </c>
      <c r="H56" s="138" t="s">
        <v>299</v>
      </c>
      <c r="I56" s="139" t="s">
        <v>296</v>
      </c>
      <c r="J56" s="140">
        <v>0</v>
      </c>
      <c r="K56" s="141">
        <f t="shared" si="9"/>
        <v>0</v>
      </c>
      <c r="L56" s="95">
        <v>0</v>
      </c>
      <c r="M56" s="141">
        <f t="shared" si="10"/>
        <v>0</v>
      </c>
      <c r="N56" s="95">
        <v>0</v>
      </c>
      <c r="O56" s="141">
        <f t="shared" si="11"/>
        <v>0</v>
      </c>
      <c r="P56" s="95">
        <v>0</v>
      </c>
      <c r="Q56" s="141">
        <f t="shared" si="12"/>
        <v>0</v>
      </c>
      <c r="R56" s="95">
        <v>0</v>
      </c>
      <c r="S56" s="141">
        <f t="shared" si="13"/>
        <v>0</v>
      </c>
      <c r="T56" s="95">
        <v>1</v>
      </c>
      <c r="U56" s="142">
        <f t="shared" si="14"/>
        <v>0.00034722222222222224</v>
      </c>
      <c r="V56" s="143">
        <f t="shared" si="15"/>
        <v>0.00034722222222222224</v>
      </c>
      <c r="W56" s="143"/>
      <c r="X56" s="143">
        <f t="shared" si="16"/>
        <v>0.005300925925925926</v>
      </c>
      <c r="Y56" s="95">
        <v>11</v>
      </c>
      <c r="Z56" s="2"/>
      <c r="AA56" s="113"/>
      <c r="AB56" s="193" t="str">
        <f t="shared" si="8"/>
        <v>СОШ 33-2             </v>
      </c>
    </row>
    <row r="57" spans="1:28" ht="13.5" thickBot="1">
      <c r="A57" s="206">
        <v>9</v>
      </c>
      <c r="B57" s="91" t="s">
        <v>349</v>
      </c>
      <c r="C57" s="91" t="s">
        <v>765</v>
      </c>
      <c r="D57" s="91" t="s">
        <v>94</v>
      </c>
      <c r="E57" s="91" t="s">
        <v>273</v>
      </c>
      <c r="F57" s="127" t="s">
        <v>350</v>
      </c>
      <c r="G57" s="91" t="s">
        <v>94</v>
      </c>
      <c r="H57" s="158" t="s">
        <v>347</v>
      </c>
      <c r="I57" s="159" t="s">
        <v>345</v>
      </c>
      <c r="J57" s="160">
        <v>0</v>
      </c>
      <c r="K57" s="161">
        <f t="shared" si="9"/>
        <v>0</v>
      </c>
      <c r="L57" s="127">
        <v>0</v>
      </c>
      <c r="M57" s="161">
        <f t="shared" si="10"/>
        <v>0</v>
      </c>
      <c r="N57" s="127">
        <v>0</v>
      </c>
      <c r="O57" s="161">
        <f t="shared" si="11"/>
        <v>0</v>
      </c>
      <c r="P57" s="127">
        <v>0</v>
      </c>
      <c r="Q57" s="161">
        <f t="shared" si="12"/>
        <v>0</v>
      </c>
      <c r="R57" s="127">
        <v>0</v>
      </c>
      <c r="S57" s="161">
        <f t="shared" si="13"/>
        <v>0</v>
      </c>
      <c r="T57" s="127">
        <v>2</v>
      </c>
      <c r="U57" s="162">
        <f t="shared" si="14"/>
        <v>0.0006944444444444445</v>
      </c>
      <c r="V57" s="163">
        <f t="shared" si="15"/>
        <v>0.0006944444444444445</v>
      </c>
      <c r="W57" s="163"/>
      <c r="X57" s="163">
        <f t="shared" si="16"/>
        <v>0.006157407407407408</v>
      </c>
      <c r="Y57" s="127">
        <v>9</v>
      </c>
      <c r="Z57" s="116"/>
      <c r="AA57" s="203"/>
      <c r="AB57" s="193" t="str">
        <f t="shared" si="8"/>
        <v>СОШ 33-2             </v>
      </c>
    </row>
    <row r="58" spans="1:28" ht="12.75">
      <c r="A58" s="92">
        <v>1</v>
      </c>
      <c r="B58" s="130" t="s">
        <v>259</v>
      </c>
      <c r="C58" s="130" t="s">
        <v>765</v>
      </c>
      <c r="D58" s="130" t="s">
        <v>94</v>
      </c>
      <c r="E58" s="130" t="s">
        <v>260</v>
      </c>
      <c r="F58" s="131" t="s">
        <v>30</v>
      </c>
      <c r="G58" s="130" t="s">
        <v>94</v>
      </c>
      <c r="H58" s="132" t="s">
        <v>261</v>
      </c>
      <c r="I58" s="133" t="s">
        <v>73</v>
      </c>
      <c r="J58" s="134">
        <v>0</v>
      </c>
      <c r="K58" s="135">
        <f t="shared" si="9"/>
        <v>0</v>
      </c>
      <c r="L58" s="131">
        <v>0</v>
      </c>
      <c r="M58" s="135">
        <f t="shared" si="10"/>
        <v>0</v>
      </c>
      <c r="N58" s="131">
        <v>0</v>
      </c>
      <c r="O58" s="135">
        <f t="shared" si="11"/>
        <v>0</v>
      </c>
      <c r="P58" s="131">
        <v>0</v>
      </c>
      <c r="Q58" s="135">
        <f t="shared" si="12"/>
        <v>0</v>
      </c>
      <c r="R58" s="131">
        <v>0</v>
      </c>
      <c r="S58" s="135">
        <f t="shared" si="13"/>
        <v>0</v>
      </c>
      <c r="T58" s="131">
        <v>0</v>
      </c>
      <c r="U58" s="136">
        <f t="shared" si="14"/>
        <v>0</v>
      </c>
      <c r="V58" s="137">
        <f t="shared" si="15"/>
        <v>0</v>
      </c>
      <c r="W58" s="137"/>
      <c r="X58" s="137">
        <f t="shared" si="16"/>
        <v>0.003356481481481481</v>
      </c>
      <c r="Y58" s="131">
        <v>1</v>
      </c>
      <c r="Z58" s="110">
        <f>SUM(X58:X63)</f>
        <v>0.03594907407407408</v>
      </c>
      <c r="AA58" s="112">
        <f>RANK(Z58,$Z$9:$Z$107,1)</f>
        <v>3</v>
      </c>
      <c r="AB58" s="193" t="str">
        <f t="shared" si="8"/>
        <v>СОШ 41               </v>
      </c>
    </row>
    <row r="59" spans="1:28" ht="12.75">
      <c r="A59" s="93">
        <v>13</v>
      </c>
      <c r="B59" s="90" t="s">
        <v>289</v>
      </c>
      <c r="C59" s="90" t="s">
        <v>763</v>
      </c>
      <c r="D59" s="90" t="s">
        <v>94</v>
      </c>
      <c r="E59" s="90" t="s">
        <v>260</v>
      </c>
      <c r="F59" s="95" t="s">
        <v>352</v>
      </c>
      <c r="G59" s="90" t="s">
        <v>94</v>
      </c>
      <c r="H59" s="138" t="s">
        <v>353</v>
      </c>
      <c r="I59" s="139" t="s">
        <v>351</v>
      </c>
      <c r="J59" s="140">
        <v>0</v>
      </c>
      <c r="K59" s="141">
        <f t="shared" si="9"/>
        <v>0</v>
      </c>
      <c r="L59" s="95">
        <v>0</v>
      </c>
      <c r="M59" s="141">
        <f t="shared" si="10"/>
        <v>0</v>
      </c>
      <c r="N59" s="95">
        <v>0</v>
      </c>
      <c r="O59" s="141">
        <f t="shared" si="11"/>
        <v>0</v>
      </c>
      <c r="P59" s="95">
        <v>0</v>
      </c>
      <c r="Q59" s="141">
        <f t="shared" si="12"/>
        <v>0</v>
      </c>
      <c r="R59" s="95">
        <v>0</v>
      </c>
      <c r="S59" s="141">
        <f t="shared" si="13"/>
        <v>0</v>
      </c>
      <c r="T59" s="95">
        <v>0</v>
      </c>
      <c r="U59" s="142">
        <f t="shared" si="14"/>
        <v>0</v>
      </c>
      <c r="V59" s="143">
        <f t="shared" si="15"/>
        <v>0</v>
      </c>
      <c r="W59" s="143"/>
      <c r="X59" s="143">
        <f t="shared" si="16"/>
        <v>0.005474537037037037</v>
      </c>
      <c r="Y59" s="95">
        <v>13</v>
      </c>
      <c r="Z59" s="2"/>
      <c r="AA59" s="113"/>
      <c r="AB59" s="193" t="str">
        <f t="shared" si="8"/>
        <v>СОШ 41               </v>
      </c>
    </row>
    <row r="60" spans="1:28" ht="12.75">
      <c r="A60" s="93">
        <v>21</v>
      </c>
      <c r="B60" s="90" t="s">
        <v>408</v>
      </c>
      <c r="C60" s="90" t="s">
        <v>763</v>
      </c>
      <c r="D60" s="90" t="s">
        <v>94</v>
      </c>
      <c r="E60" s="90" t="s">
        <v>260</v>
      </c>
      <c r="F60" s="95" t="s">
        <v>55</v>
      </c>
      <c r="G60" s="90" t="s">
        <v>94</v>
      </c>
      <c r="H60" s="138" t="s">
        <v>409</v>
      </c>
      <c r="I60" s="139" t="s">
        <v>407</v>
      </c>
      <c r="J60" s="140">
        <v>0</v>
      </c>
      <c r="K60" s="141">
        <f t="shared" si="9"/>
        <v>0</v>
      </c>
      <c r="L60" s="95">
        <v>0</v>
      </c>
      <c r="M60" s="141">
        <f t="shared" si="10"/>
        <v>0</v>
      </c>
      <c r="N60" s="95">
        <v>0</v>
      </c>
      <c r="O60" s="141">
        <f t="shared" si="11"/>
        <v>0</v>
      </c>
      <c r="P60" s="95">
        <v>0</v>
      </c>
      <c r="Q60" s="141">
        <f t="shared" si="12"/>
        <v>0</v>
      </c>
      <c r="R60" s="95">
        <v>0</v>
      </c>
      <c r="S60" s="141">
        <f t="shared" si="13"/>
        <v>0</v>
      </c>
      <c r="T60" s="95">
        <v>0</v>
      </c>
      <c r="U60" s="142">
        <f t="shared" si="14"/>
        <v>0</v>
      </c>
      <c r="V60" s="143">
        <f t="shared" si="15"/>
        <v>0</v>
      </c>
      <c r="W60" s="143"/>
      <c r="X60" s="143">
        <f t="shared" si="16"/>
        <v>0.0061342592592592594</v>
      </c>
      <c r="Y60" s="95">
        <v>21</v>
      </c>
      <c r="Z60" s="2"/>
      <c r="AA60" s="113"/>
      <c r="AB60" s="193" t="str">
        <f t="shared" si="8"/>
        <v>СОШ 41               </v>
      </c>
    </row>
    <row r="61" spans="1:28" ht="12.75">
      <c r="A61" s="93">
        <v>15</v>
      </c>
      <c r="B61" s="90" t="s">
        <v>455</v>
      </c>
      <c r="C61" s="90" t="s">
        <v>765</v>
      </c>
      <c r="D61" s="90" t="s">
        <v>94</v>
      </c>
      <c r="E61" s="90" t="s">
        <v>260</v>
      </c>
      <c r="F61" s="95" t="s">
        <v>456</v>
      </c>
      <c r="G61" s="90" t="s">
        <v>94</v>
      </c>
      <c r="H61" s="138" t="s">
        <v>457</v>
      </c>
      <c r="I61" s="139" t="s">
        <v>454</v>
      </c>
      <c r="J61" s="140">
        <v>0</v>
      </c>
      <c r="K61" s="141">
        <f t="shared" si="9"/>
        <v>0</v>
      </c>
      <c r="L61" s="95">
        <v>0</v>
      </c>
      <c r="M61" s="141">
        <f t="shared" si="10"/>
        <v>0</v>
      </c>
      <c r="N61" s="95">
        <v>0</v>
      </c>
      <c r="O61" s="141">
        <f t="shared" si="11"/>
        <v>0</v>
      </c>
      <c r="P61" s="95">
        <v>0</v>
      </c>
      <c r="Q61" s="141">
        <f t="shared" si="12"/>
        <v>0</v>
      </c>
      <c r="R61" s="95">
        <v>0</v>
      </c>
      <c r="S61" s="141">
        <f t="shared" si="13"/>
        <v>0</v>
      </c>
      <c r="T61" s="95">
        <v>0</v>
      </c>
      <c r="U61" s="142">
        <f t="shared" si="14"/>
        <v>0</v>
      </c>
      <c r="V61" s="143">
        <f t="shared" si="15"/>
        <v>0</v>
      </c>
      <c r="W61" s="143"/>
      <c r="X61" s="143">
        <f>H61+V61-W61</f>
        <v>0.006759259259259259</v>
      </c>
      <c r="Y61" s="95">
        <v>15</v>
      </c>
      <c r="Z61" s="2"/>
      <c r="AA61" s="113"/>
      <c r="AB61" s="193" t="str">
        <f t="shared" si="8"/>
        <v>СОШ 41               </v>
      </c>
    </row>
    <row r="62" spans="1:28" ht="12.75">
      <c r="A62" s="93">
        <v>17</v>
      </c>
      <c r="B62" s="90" t="s">
        <v>466</v>
      </c>
      <c r="C62" s="90" t="s">
        <v>765</v>
      </c>
      <c r="D62" s="90" t="s">
        <v>94</v>
      </c>
      <c r="E62" s="90" t="s">
        <v>260</v>
      </c>
      <c r="F62" s="95" t="s">
        <v>467</v>
      </c>
      <c r="G62" s="90" t="s">
        <v>94</v>
      </c>
      <c r="H62" s="138" t="s">
        <v>468</v>
      </c>
      <c r="I62" s="139" t="s">
        <v>465</v>
      </c>
      <c r="J62" s="140">
        <v>0</v>
      </c>
      <c r="K62" s="141">
        <f t="shared" si="9"/>
        <v>0</v>
      </c>
      <c r="L62" s="95">
        <v>0</v>
      </c>
      <c r="M62" s="141">
        <f t="shared" si="10"/>
        <v>0</v>
      </c>
      <c r="N62" s="95">
        <v>0</v>
      </c>
      <c r="O62" s="141">
        <f t="shared" si="11"/>
        <v>0</v>
      </c>
      <c r="P62" s="95">
        <v>0</v>
      </c>
      <c r="Q62" s="141">
        <f t="shared" si="12"/>
        <v>0</v>
      </c>
      <c r="R62" s="95">
        <v>0</v>
      </c>
      <c r="S62" s="141">
        <f t="shared" si="13"/>
        <v>0</v>
      </c>
      <c r="T62" s="95">
        <v>0</v>
      </c>
      <c r="U62" s="142">
        <f t="shared" si="14"/>
        <v>0</v>
      </c>
      <c r="V62" s="143">
        <f t="shared" si="15"/>
        <v>0</v>
      </c>
      <c r="W62" s="143"/>
      <c r="X62" s="143">
        <f>H62+V62</f>
        <v>0.006793981481481482</v>
      </c>
      <c r="Y62" s="95">
        <v>17</v>
      </c>
      <c r="Z62" s="2"/>
      <c r="AA62" s="113"/>
      <c r="AB62" s="193" t="str">
        <f t="shared" si="8"/>
        <v>СОШ 41               </v>
      </c>
    </row>
    <row r="63" spans="1:28" ht="13.5" thickBot="1">
      <c r="A63" s="128">
        <v>21</v>
      </c>
      <c r="B63" s="144" t="s">
        <v>401</v>
      </c>
      <c r="C63" s="144" t="s">
        <v>765</v>
      </c>
      <c r="D63" s="144" t="s">
        <v>94</v>
      </c>
      <c r="E63" s="144" t="s">
        <v>260</v>
      </c>
      <c r="F63" s="145" t="s">
        <v>402</v>
      </c>
      <c r="G63" s="144" t="s">
        <v>94</v>
      </c>
      <c r="H63" s="146" t="s">
        <v>403</v>
      </c>
      <c r="I63" s="147" t="s">
        <v>400</v>
      </c>
      <c r="J63" s="148">
        <v>1</v>
      </c>
      <c r="K63" s="149">
        <f t="shared" si="9"/>
        <v>0.001388888888888889</v>
      </c>
      <c r="L63" s="145">
        <v>0</v>
      </c>
      <c r="M63" s="149">
        <f t="shared" si="10"/>
        <v>0</v>
      </c>
      <c r="N63" s="145">
        <v>0</v>
      </c>
      <c r="O63" s="149">
        <f t="shared" si="11"/>
        <v>0</v>
      </c>
      <c r="P63" s="145">
        <v>0</v>
      </c>
      <c r="Q63" s="149">
        <f t="shared" si="12"/>
        <v>0</v>
      </c>
      <c r="R63" s="145">
        <v>0</v>
      </c>
      <c r="S63" s="149">
        <f t="shared" si="13"/>
        <v>0</v>
      </c>
      <c r="T63" s="145">
        <v>0</v>
      </c>
      <c r="U63" s="150">
        <f t="shared" si="14"/>
        <v>0</v>
      </c>
      <c r="V63" s="151">
        <f t="shared" si="15"/>
        <v>0.001388888888888889</v>
      </c>
      <c r="W63" s="151"/>
      <c r="X63" s="151">
        <f>H63+V63-W63</f>
        <v>0.007430555555555556</v>
      </c>
      <c r="Y63" s="145">
        <v>21</v>
      </c>
      <c r="Z63" s="114"/>
      <c r="AA63" s="115"/>
      <c r="AB63" s="193" t="str">
        <f t="shared" si="8"/>
        <v>СОШ 41               </v>
      </c>
    </row>
    <row r="64" spans="1:28" ht="13.5" customHeight="1">
      <c r="A64" s="204">
        <v>18</v>
      </c>
      <c r="B64" s="94" t="s">
        <v>755</v>
      </c>
      <c r="C64" s="94" t="s">
        <v>765</v>
      </c>
      <c r="D64" s="94" t="s">
        <v>94</v>
      </c>
      <c r="E64" s="94" t="s">
        <v>363</v>
      </c>
      <c r="F64" s="129" t="s">
        <v>364</v>
      </c>
      <c r="G64" s="94" t="s">
        <v>94</v>
      </c>
      <c r="H64" s="152" t="s">
        <v>365</v>
      </c>
      <c r="I64" s="153" t="s">
        <v>362</v>
      </c>
      <c r="J64" s="154">
        <v>1</v>
      </c>
      <c r="K64" s="155">
        <f t="shared" si="9"/>
        <v>0.001388888888888889</v>
      </c>
      <c r="L64" s="129">
        <v>0</v>
      </c>
      <c r="M64" s="155">
        <f t="shared" si="10"/>
        <v>0</v>
      </c>
      <c r="N64" s="129">
        <v>0</v>
      </c>
      <c r="O64" s="155">
        <f t="shared" si="11"/>
        <v>0</v>
      </c>
      <c r="P64" s="129">
        <v>0</v>
      </c>
      <c r="Q64" s="155">
        <f t="shared" si="12"/>
        <v>0</v>
      </c>
      <c r="R64" s="129">
        <v>0</v>
      </c>
      <c r="S64" s="155">
        <f t="shared" si="13"/>
        <v>0</v>
      </c>
      <c r="T64" s="129">
        <v>0</v>
      </c>
      <c r="U64" s="156">
        <f t="shared" si="14"/>
        <v>0</v>
      </c>
      <c r="V64" s="157">
        <f t="shared" si="15"/>
        <v>0.001388888888888889</v>
      </c>
      <c r="W64" s="157"/>
      <c r="X64" s="157">
        <f>H64+V64-W64</f>
        <v>0.006979166666666667</v>
      </c>
      <c r="Y64" s="129">
        <v>18</v>
      </c>
      <c r="Z64" s="98">
        <f>SUM(X64:X69)</f>
        <v>0.04971064814814815</v>
      </c>
      <c r="AA64" s="208">
        <f>RANK(Z64,$Z$9:$Z$107,1)</f>
        <v>12</v>
      </c>
      <c r="AB64" s="193" t="str">
        <f t="shared" si="8"/>
        <v>СОШ 42               </v>
      </c>
    </row>
    <row r="65" spans="1:28" ht="12.75">
      <c r="A65" s="93">
        <v>28</v>
      </c>
      <c r="B65" s="90" t="s">
        <v>757</v>
      </c>
      <c r="C65" s="90" t="s">
        <v>763</v>
      </c>
      <c r="D65" s="90" t="s">
        <v>94</v>
      </c>
      <c r="E65" s="90" t="s">
        <v>363</v>
      </c>
      <c r="F65" s="95" t="s">
        <v>375</v>
      </c>
      <c r="G65" s="90" t="s">
        <v>94</v>
      </c>
      <c r="H65" s="138" t="s">
        <v>373</v>
      </c>
      <c r="I65" s="139" t="s">
        <v>370</v>
      </c>
      <c r="J65" s="140">
        <v>1</v>
      </c>
      <c r="K65" s="141">
        <f t="shared" si="9"/>
        <v>0.001388888888888889</v>
      </c>
      <c r="L65" s="95">
        <v>0</v>
      </c>
      <c r="M65" s="141">
        <f t="shared" si="10"/>
        <v>0</v>
      </c>
      <c r="N65" s="95">
        <v>0</v>
      </c>
      <c r="O65" s="141">
        <f t="shared" si="11"/>
        <v>0</v>
      </c>
      <c r="P65" s="95">
        <v>0</v>
      </c>
      <c r="Q65" s="141">
        <f t="shared" si="12"/>
        <v>0</v>
      </c>
      <c r="R65" s="95">
        <v>0</v>
      </c>
      <c r="S65" s="141">
        <f t="shared" si="13"/>
        <v>0</v>
      </c>
      <c r="T65" s="95">
        <v>0</v>
      </c>
      <c r="U65" s="142">
        <f t="shared" si="14"/>
        <v>0</v>
      </c>
      <c r="V65" s="143">
        <f t="shared" si="15"/>
        <v>0.001388888888888889</v>
      </c>
      <c r="W65" s="143"/>
      <c r="X65" s="143">
        <f>H65+V65</f>
        <v>0.006990740740740741</v>
      </c>
      <c r="Y65" s="95">
        <v>29</v>
      </c>
      <c r="Z65" s="2"/>
      <c r="AA65" s="113"/>
      <c r="AB65" s="193" t="str">
        <f t="shared" si="8"/>
        <v>СОШ 42               </v>
      </c>
    </row>
    <row r="66" spans="1:28" ht="12.75">
      <c r="A66" s="93">
        <v>31</v>
      </c>
      <c r="B66" s="90" t="s">
        <v>752</v>
      </c>
      <c r="C66" s="90" t="s">
        <v>763</v>
      </c>
      <c r="D66" s="90" t="s">
        <v>94</v>
      </c>
      <c r="E66" s="90" t="s">
        <v>363</v>
      </c>
      <c r="F66" s="95" t="s">
        <v>405</v>
      </c>
      <c r="G66" s="90" t="s">
        <v>94</v>
      </c>
      <c r="H66" s="138" t="s">
        <v>406</v>
      </c>
      <c r="I66" s="139" t="s">
        <v>404</v>
      </c>
      <c r="J66" s="140">
        <v>1</v>
      </c>
      <c r="K66" s="141">
        <f t="shared" si="9"/>
        <v>0.001388888888888889</v>
      </c>
      <c r="L66" s="95">
        <v>0</v>
      </c>
      <c r="M66" s="141">
        <f t="shared" si="10"/>
        <v>0</v>
      </c>
      <c r="N66" s="95">
        <v>0</v>
      </c>
      <c r="O66" s="141">
        <f t="shared" si="11"/>
        <v>0</v>
      </c>
      <c r="P66" s="95">
        <v>0</v>
      </c>
      <c r="Q66" s="141">
        <f t="shared" si="12"/>
        <v>0</v>
      </c>
      <c r="R66" s="95">
        <v>0</v>
      </c>
      <c r="S66" s="141">
        <f t="shared" si="13"/>
        <v>0</v>
      </c>
      <c r="T66" s="95">
        <v>0</v>
      </c>
      <c r="U66" s="142">
        <f t="shared" si="14"/>
        <v>0</v>
      </c>
      <c r="V66" s="143">
        <f t="shared" si="15"/>
        <v>0.001388888888888889</v>
      </c>
      <c r="W66" s="143"/>
      <c r="X66" s="143">
        <f>H66+V66</f>
        <v>0.007453703703703704</v>
      </c>
      <c r="Y66" s="95">
        <v>32</v>
      </c>
      <c r="Z66" s="2"/>
      <c r="AA66" s="113"/>
      <c r="AB66" s="193" t="str">
        <f t="shared" si="8"/>
        <v>СОШ 42               </v>
      </c>
    </row>
    <row r="67" spans="1:28" ht="12.75">
      <c r="A67" s="93">
        <v>26</v>
      </c>
      <c r="B67" s="90" t="s">
        <v>756</v>
      </c>
      <c r="C67" s="90" t="s">
        <v>765</v>
      </c>
      <c r="D67" s="90" t="s">
        <v>94</v>
      </c>
      <c r="E67" s="90" t="s">
        <v>363</v>
      </c>
      <c r="F67" s="95" t="s">
        <v>492</v>
      </c>
      <c r="G67" s="90" t="s">
        <v>94</v>
      </c>
      <c r="H67" s="138" t="s">
        <v>493</v>
      </c>
      <c r="I67" s="139" t="s">
        <v>491</v>
      </c>
      <c r="J67" s="140">
        <v>1</v>
      </c>
      <c r="K67" s="141">
        <f t="shared" si="9"/>
        <v>0.001388888888888889</v>
      </c>
      <c r="L67" s="95">
        <v>0</v>
      </c>
      <c r="M67" s="141">
        <f t="shared" si="10"/>
        <v>0</v>
      </c>
      <c r="N67" s="95">
        <v>0</v>
      </c>
      <c r="O67" s="141">
        <f t="shared" si="11"/>
        <v>0</v>
      </c>
      <c r="P67" s="95">
        <v>0</v>
      </c>
      <c r="Q67" s="141">
        <f t="shared" si="12"/>
        <v>0</v>
      </c>
      <c r="R67" s="95">
        <v>0</v>
      </c>
      <c r="S67" s="141">
        <f t="shared" si="13"/>
        <v>0</v>
      </c>
      <c r="T67" s="95">
        <v>0</v>
      </c>
      <c r="U67" s="142">
        <f t="shared" si="14"/>
        <v>0</v>
      </c>
      <c r="V67" s="143">
        <f t="shared" si="15"/>
        <v>0.001388888888888889</v>
      </c>
      <c r="W67" s="143"/>
      <c r="X67" s="143">
        <f>H67+V67-W67</f>
        <v>0.008761574074074074</v>
      </c>
      <c r="Y67" s="95">
        <v>26</v>
      </c>
      <c r="Z67" s="2"/>
      <c r="AA67" s="113"/>
      <c r="AB67" s="193" t="str">
        <f t="shared" si="8"/>
        <v>СОШ 42               </v>
      </c>
    </row>
    <row r="68" spans="1:28" ht="12.75">
      <c r="A68" s="93">
        <v>32</v>
      </c>
      <c r="B68" s="90" t="s">
        <v>754</v>
      </c>
      <c r="C68" s="90" t="s">
        <v>765</v>
      </c>
      <c r="D68" s="90" t="s">
        <v>94</v>
      </c>
      <c r="E68" s="90" t="s">
        <v>363</v>
      </c>
      <c r="F68" s="95" t="s">
        <v>419</v>
      </c>
      <c r="G68" s="90" t="s">
        <v>94</v>
      </c>
      <c r="H68" s="138" t="s">
        <v>420</v>
      </c>
      <c r="I68" s="139" t="s">
        <v>418</v>
      </c>
      <c r="J68" s="140">
        <v>1</v>
      </c>
      <c r="K68" s="141">
        <f t="shared" si="9"/>
        <v>0.001388888888888889</v>
      </c>
      <c r="L68" s="95">
        <v>0</v>
      </c>
      <c r="M68" s="141">
        <f t="shared" si="10"/>
        <v>0</v>
      </c>
      <c r="N68" s="95">
        <v>1</v>
      </c>
      <c r="O68" s="141">
        <f t="shared" si="11"/>
        <v>0.001388888888888889</v>
      </c>
      <c r="P68" s="95">
        <v>0</v>
      </c>
      <c r="Q68" s="141">
        <f t="shared" si="12"/>
        <v>0</v>
      </c>
      <c r="R68" s="95">
        <v>0</v>
      </c>
      <c r="S68" s="141">
        <f t="shared" si="13"/>
        <v>0</v>
      </c>
      <c r="T68" s="95">
        <v>1</v>
      </c>
      <c r="U68" s="142">
        <f t="shared" si="14"/>
        <v>0.00034722222222222224</v>
      </c>
      <c r="V68" s="143">
        <f t="shared" si="15"/>
        <v>0.003125</v>
      </c>
      <c r="W68" s="143"/>
      <c r="X68" s="143">
        <f>H68+V68-W68</f>
        <v>0.009432870370370371</v>
      </c>
      <c r="Y68" s="95">
        <v>32</v>
      </c>
      <c r="Z68" s="2"/>
      <c r="AA68" s="113"/>
      <c r="AB68" s="193" t="str">
        <f t="shared" si="8"/>
        <v>СОШ 42               </v>
      </c>
    </row>
    <row r="69" spans="1:28" ht="13.5" thickBot="1">
      <c r="A69" s="206">
        <v>37</v>
      </c>
      <c r="B69" s="91" t="s">
        <v>753</v>
      </c>
      <c r="C69" s="91" t="s">
        <v>765</v>
      </c>
      <c r="D69" s="91" t="s">
        <v>94</v>
      </c>
      <c r="E69" s="91" t="s">
        <v>363</v>
      </c>
      <c r="F69" s="127" t="s">
        <v>470</v>
      </c>
      <c r="G69" s="91" t="s">
        <v>94</v>
      </c>
      <c r="H69" s="158" t="s">
        <v>471</v>
      </c>
      <c r="I69" s="159" t="s">
        <v>469</v>
      </c>
      <c r="J69" s="160">
        <v>1</v>
      </c>
      <c r="K69" s="161">
        <f t="shared" si="9"/>
        <v>0.001388888888888889</v>
      </c>
      <c r="L69" s="127">
        <v>0</v>
      </c>
      <c r="M69" s="161">
        <f t="shared" si="10"/>
        <v>0</v>
      </c>
      <c r="N69" s="127">
        <v>1</v>
      </c>
      <c r="O69" s="161">
        <f t="shared" si="11"/>
        <v>0.001388888888888889</v>
      </c>
      <c r="P69" s="127">
        <v>0</v>
      </c>
      <c r="Q69" s="161">
        <f t="shared" si="12"/>
        <v>0</v>
      </c>
      <c r="R69" s="127">
        <v>0</v>
      </c>
      <c r="S69" s="161">
        <f t="shared" si="13"/>
        <v>0</v>
      </c>
      <c r="T69" s="127">
        <v>1</v>
      </c>
      <c r="U69" s="162">
        <f t="shared" si="14"/>
        <v>0.00034722222222222224</v>
      </c>
      <c r="V69" s="163">
        <f t="shared" si="15"/>
        <v>0.003125</v>
      </c>
      <c r="W69" s="163"/>
      <c r="X69" s="163">
        <f>H69+V69-W69</f>
        <v>0.010092592592592592</v>
      </c>
      <c r="Y69" s="127">
        <v>37</v>
      </c>
      <c r="Z69" s="116"/>
      <c r="AA69" s="203"/>
      <c r="AB69" s="193" t="str">
        <f t="shared" si="8"/>
        <v>СОШ 42               </v>
      </c>
    </row>
    <row r="70" spans="1:28" ht="12.75">
      <c r="A70" s="92">
        <v>12</v>
      </c>
      <c r="B70" s="130" t="s">
        <v>445</v>
      </c>
      <c r="C70" s="130" t="s">
        <v>765</v>
      </c>
      <c r="D70" s="130" t="s">
        <v>94</v>
      </c>
      <c r="E70" s="130" t="s">
        <v>446</v>
      </c>
      <c r="F70" s="131" t="s">
        <v>82</v>
      </c>
      <c r="G70" s="130" t="s">
        <v>94</v>
      </c>
      <c r="H70" s="132" t="s">
        <v>447</v>
      </c>
      <c r="I70" s="133" t="s">
        <v>444</v>
      </c>
      <c r="J70" s="134">
        <v>0</v>
      </c>
      <c r="K70" s="135">
        <f t="shared" si="9"/>
        <v>0</v>
      </c>
      <c r="L70" s="131">
        <v>0</v>
      </c>
      <c r="M70" s="135">
        <f t="shared" si="10"/>
        <v>0</v>
      </c>
      <c r="N70" s="131">
        <v>0</v>
      </c>
      <c r="O70" s="135">
        <f t="shared" si="11"/>
        <v>0</v>
      </c>
      <c r="P70" s="131">
        <v>0</v>
      </c>
      <c r="Q70" s="135">
        <f t="shared" si="12"/>
        <v>0</v>
      </c>
      <c r="R70" s="131">
        <v>0</v>
      </c>
      <c r="S70" s="135">
        <f t="shared" si="13"/>
        <v>0</v>
      </c>
      <c r="T70" s="131">
        <v>0</v>
      </c>
      <c r="U70" s="136">
        <f t="shared" si="14"/>
        <v>0</v>
      </c>
      <c r="V70" s="137">
        <f t="shared" si="15"/>
        <v>0</v>
      </c>
      <c r="W70" s="137"/>
      <c r="X70" s="137">
        <f>H70+V70</f>
        <v>0.006608796296296297</v>
      </c>
      <c r="Y70" s="131">
        <v>12</v>
      </c>
      <c r="Z70" s="110">
        <f>SUM(X70:X75)</f>
        <v>0.05599537037037037</v>
      </c>
      <c r="AA70" s="112">
        <f>RANK(Z70,$Z$9:$Z$107,1)</f>
        <v>15</v>
      </c>
      <c r="AB70" s="193" t="str">
        <f t="shared" si="8"/>
        <v>СОШ 43-1             </v>
      </c>
    </row>
    <row r="71" spans="1:28" ht="12.75">
      <c r="A71" s="93">
        <v>41</v>
      </c>
      <c r="B71" s="90" t="s">
        <v>527</v>
      </c>
      <c r="C71" s="90" t="s">
        <v>763</v>
      </c>
      <c r="D71" s="90" t="s">
        <v>94</v>
      </c>
      <c r="E71" s="90" t="s">
        <v>446</v>
      </c>
      <c r="F71" s="95" t="s">
        <v>83</v>
      </c>
      <c r="G71" s="90" t="s">
        <v>94</v>
      </c>
      <c r="H71" s="138" t="s">
        <v>528</v>
      </c>
      <c r="I71" s="139" t="s">
        <v>42</v>
      </c>
      <c r="J71" s="140">
        <v>0</v>
      </c>
      <c r="K71" s="141">
        <f t="shared" si="9"/>
        <v>0</v>
      </c>
      <c r="L71" s="95">
        <v>0</v>
      </c>
      <c r="M71" s="141">
        <f t="shared" si="10"/>
        <v>0</v>
      </c>
      <c r="N71" s="95">
        <v>0</v>
      </c>
      <c r="O71" s="141">
        <f t="shared" si="11"/>
        <v>0</v>
      </c>
      <c r="P71" s="95">
        <v>0</v>
      </c>
      <c r="Q71" s="141">
        <f t="shared" si="12"/>
        <v>0</v>
      </c>
      <c r="R71" s="95">
        <v>0</v>
      </c>
      <c r="S71" s="141">
        <f t="shared" si="13"/>
        <v>0</v>
      </c>
      <c r="T71" s="95">
        <v>0</v>
      </c>
      <c r="U71" s="142">
        <f t="shared" si="14"/>
        <v>0</v>
      </c>
      <c r="V71" s="143">
        <f t="shared" si="15"/>
        <v>0</v>
      </c>
      <c r="W71" s="143"/>
      <c r="X71" s="143">
        <f>H71+V71</f>
        <v>0.008217592592592594</v>
      </c>
      <c r="Y71" s="95">
        <v>42</v>
      </c>
      <c r="Z71" s="2"/>
      <c r="AA71" s="113"/>
      <c r="AB71" s="193" t="str">
        <f t="shared" si="8"/>
        <v>СОШ 43-1             </v>
      </c>
    </row>
    <row r="72" spans="1:28" ht="12.75">
      <c r="A72" s="93">
        <v>29</v>
      </c>
      <c r="B72" s="90" t="s">
        <v>536</v>
      </c>
      <c r="C72" s="90" t="s">
        <v>765</v>
      </c>
      <c r="D72" s="90" t="s">
        <v>94</v>
      </c>
      <c r="E72" s="90" t="s">
        <v>446</v>
      </c>
      <c r="F72" s="95" t="s">
        <v>537</v>
      </c>
      <c r="G72" s="90" t="s">
        <v>94</v>
      </c>
      <c r="H72" s="138" t="s">
        <v>538</v>
      </c>
      <c r="I72" s="139" t="s">
        <v>29</v>
      </c>
      <c r="J72" s="140">
        <v>0</v>
      </c>
      <c r="K72" s="141">
        <f t="shared" si="9"/>
        <v>0</v>
      </c>
      <c r="L72" s="95">
        <v>0</v>
      </c>
      <c r="M72" s="141">
        <f t="shared" si="10"/>
        <v>0</v>
      </c>
      <c r="N72" s="95">
        <v>0</v>
      </c>
      <c r="O72" s="141">
        <f t="shared" si="11"/>
        <v>0</v>
      </c>
      <c r="P72" s="95">
        <v>0</v>
      </c>
      <c r="Q72" s="141">
        <f t="shared" si="12"/>
        <v>0</v>
      </c>
      <c r="R72" s="95">
        <v>0</v>
      </c>
      <c r="S72" s="141">
        <f t="shared" si="13"/>
        <v>0</v>
      </c>
      <c r="T72" s="95">
        <v>1</v>
      </c>
      <c r="U72" s="142">
        <f t="shared" si="14"/>
        <v>0.00034722222222222224</v>
      </c>
      <c r="V72" s="143">
        <f t="shared" si="15"/>
        <v>0.00034722222222222224</v>
      </c>
      <c r="W72" s="143"/>
      <c r="X72" s="143">
        <f>H72+V72-W72</f>
        <v>0.00900462962962963</v>
      </c>
      <c r="Y72" s="95">
        <v>29</v>
      </c>
      <c r="Z72" s="2"/>
      <c r="AA72" s="113"/>
      <c r="AB72" s="193" t="str">
        <f t="shared" si="8"/>
        <v>СОШ 43-1             </v>
      </c>
    </row>
    <row r="73" spans="1:28" ht="12.75">
      <c r="A73" s="93">
        <v>48</v>
      </c>
      <c r="B73" s="90" t="s">
        <v>566</v>
      </c>
      <c r="C73" s="90" t="s">
        <v>763</v>
      </c>
      <c r="D73" s="90" t="s">
        <v>94</v>
      </c>
      <c r="E73" s="90" t="s">
        <v>446</v>
      </c>
      <c r="F73" s="95" t="s">
        <v>567</v>
      </c>
      <c r="G73" s="90" t="s">
        <v>94</v>
      </c>
      <c r="H73" s="138" t="s">
        <v>568</v>
      </c>
      <c r="I73" s="139" t="s">
        <v>45</v>
      </c>
      <c r="J73" s="140">
        <v>0</v>
      </c>
      <c r="K73" s="141">
        <f aca="true" t="shared" si="17" ref="K73:K104">J73*$K$1</f>
        <v>0</v>
      </c>
      <c r="L73" s="95">
        <v>0</v>
      </c>
      <c r="M73" s="141">
        <f aca="true" t="shared" si="18" ref="M73:M104">L73*$K$1</f>
        <v>0</v>
      </c>
      <c r="N73" s="95">
        <v>0</v>
      </c>
      <c r="O73" s="141">
        <f aca="true" t="shared" si="19" ref="O73:O104">N73*$K$1</f>
        <v>0</v>
      </c>
      <c r="P73" s="95">
        <v>0</v>
      </c>
      <c r="Q73" s="141">
        <f aca="true" t="shared" si="20" ref="Q73:Q104">P73*$K$1</f>
        <v>0</v>
      </c>
      <c r="R73" s="95">
        <v>0</v>
      </c>
      <c r="S73" s="141">
        <f aca="true" t="shared" si="21" ref="S73:S104">R73*$K$1</f>
        <v>0</v>
      </c>
      <c r="T73" s="95">
        <v>0</v>
      </c>
      <c r="U73" s="142">
        <f aca="true" t="shared" si="22" ref="U73:U104">T73*$U$1</f>
        <v>0</v>
      </c>
      <c r="V73" s="143">
        <f aca="true" t="shared" si="23" ref="V73:V104">K73+M73+O73+Q73+S73+U73</f>
        <v>0</v>
      </c>
      <c r="W73" s="143"/>
      <c r="X73" s="143">
        <f>H73+V73-W73</f>
        <v>0.010243055555555556</v>
      </c>
      <c r="Y73" s="95">
        <v>49</v>
      </c>
      <c r="Z73" s="2"/>
      <c r="AA73" s="113"/>
      <c r="AB73" s="193" t="str">
        <f t="shared" si="8"/>
        <v>СОШ 43-1             </v>
      </c>
    </row>
    <row r="74" spans="1:28" ht="12.75">
      <c r="A74" s="93">
        <v>40</v>
      </c>
      <c r="B74" s="90" t="s">
        <v>788</v>
      </c>
      <c r="C74" s="90" t="s">
        <v>765</v>
      </c>
      <c r="D74" s="90" t="s">
        <v>94</v>
      </c>
      <c r="E74" s="90" t="s">
        <v>446</v>
      </c>
      <c r="F74" s="95">
        <v>204</v>
      </c>
      <c r="G74" s="90" t="s">
        <v>94</v>
      </c>
      <c r="H74" s="138">
        <v>0.010416666666666666</v>
      </c>
      <c r="I74" s="90"/>
      <c r="J74" s="140">
        <v>0</v>
      </c>
      <c r="K74" s="141">
        <f t="shared" si="17"/>
        <v>0</v>
      </c>
      <c r="L74" s="95">
        <v>0</v>
      </c>
      <c r="M74" s="141">
        <f t="shared" si="18"/>
        <v>0</v>
      </c>
      <c r="N74" s="95">
        <v>0</v>
      </c>
      <c r="O74" s="141">
        <f t="shared" si="19"/>
        <v>0</v>
      </c>
      <c r="P74" s="95">
        <v>0</v>
      </c>
      <c r="Q74" s="141">
        <f t="shared" si="20"/>
        <v>0</v>
      </c>
      <c r="R74" s="95">
        <v>0</v>
      </c>
      <c r="S74" s="141">
        <f t="shared" si="21"/>
        <v>0</v>
      </c>
      <c r="T74" s="95">
        <v>0</v>
      </c>
      <c r="U74" s="142">
        <f t="shared" si="22"/>
        <v>0</v>
      </c>
      <c r="V74" s="143">
        <f t="shared" si="23"/>
        <v>0</v>
      </c>
      <c r="W74" s="143"/>
      <c r="X74" s="143">
        <f aca="true" t="shared" si="24" ref="X74:X79">H74+V74</f>
        <v>0.010416666666666666</v>
      </c>
      <c r="Y74" s="95">
        <v>40</v>
      </c>
      <c r="Z74" s="2"/>
      <c r="AA74" s="113"/>
      <c r="AB74" s="193" t="str">
        <f t="shared" si="8"/>
        <v>СОШ 43-1             </v>
      </c>
    </row>
    <row r="75" spans="1:28" ht="12.75">
      <c r="A75" s="93">
        <v>51</v>
      </c>
      <c r="B75" s="90" t="s">
        <v>569</v>
      </c>
      <c r="C75" s="90" t="s">
        <v>763</v>
      </c>
      <c r="D75" s="90" t="s">
        <v>94</v>
      </c>
      <c r="E75" s="90" t="s">
        <v>446</v>
      </c>
      <c r="F75" s="95" t="s">
        <v>570</v>
      </c>
      <c r="G75" s="90" t="s">
        <v>94</v>
      </c>
      <c r="H75" s="138" t="s">
        <v>571</v>
      </c>
      <c r="I75" s="139" t="s">
        <v>54</v>
      </c>
      <c r="J75" s="140">
        <v>0</v>
      </c>
      <c r="K75" s="141">
        <f t="shared" si="17"/>
        <v>0</v>
      </c>
      <c r="L75" s="95">
        <v>0</v>
      </c>
      <c r="M75" s="141">
        <f t="shared" si="18"/>
        <v>0</v>
      </c>
      <c r="N75" s="95">
        <v>0</v>
      </c>
      <c r="O75" s="141">
        <f t="shared" si="19"/>
        <v>0</v>
      </c>
      <c r="P75" s="95">
        <v>0</v>
      </c>
      <c r="Q75" s="141">
        <f t="shared" si="20"/>
        <v>0</v>
      </c>
      <c r="R75" s="95">
        <v>0</v>
      </c>
      <c r="S75" s="141">
        <f t="shared" si="21"/>
        <v>0</v>
      </c>
      <c r="T75" s="95">
        <v>1</v>
      </c>
      <c r="U75" s="142">
        <f t="shared" si="22"/>
        <v>0.00034722222222222224</v>
      </c>
      <c r="V75" s="143">
        <f t="shared" si="23"/>
        <v>0.00034722222222222224</v>
      </c>
      <c r="W75" s="143"/>
      <c r="X75" s="143">
        <f t="shared" si="24"/>
        <v>0.01150462962962963</v>
      </c>
      <c r="Y75" s="95">
        <v>51</v>
      </c>
      <c r="Z75" s="2"/>
      <c r="AA75" s="113"/>
      <c r="AB75" s="193" t="str">
        <f t="shared" si="8"/>
        <v>СОШ 43-1             </v>
      </c>
    </row>
    <row r="76" spans="1:28" ht="13.5" thickBot="1">
      <c r="A76" s="128">
        <v>54</v>
      </c>
      <c r="B76" s="66" t="s">
        <v>573</v>
      </c>
      <c r="C76" s="66" t="s">
        <v>763</v>
      </c>
      <c r="D76" s="66" t="s">
        <v>94</v>
      </c>
      <c r="E76" s="66" t="s">
        <v>446</v>
      </c>
      <c r="F76" s="67" t="s">
        <v>57</v>
      </c>
      <c r="G76" s="66" t="s">
        <v>94</v>
      </c>
      <c r="H76" s="68" t="s">
        <v>574</v>
      </c>
      <c r="I76" s="69" t="s">
        <v>572</v>
      </c>
      <c r="J76" s="70">
        <v>0</v>
      </c>
      <c r="K76" s="71">
        <f t="shared" si="17"/>
        <v>0</v>
      </c>
      <c r="L76" s="67">
        <v>0</v>
      </c>
      <c r="M76" s="71">
        <f t="shared" si="18"/>
        <v>0</v>
      </c>
      <c r="N76" s="67">
        <v>0</v>
      </c>
      <c r="O76" s="71">
        <f t="shared" si="19"/>
        <v>0</v>
      </c>
      <c r="P76" s="67">
        <v>0</v>
      </c>
      <c r="Q76" s="71">
        <f t="shared" si="20"/>
        <v>0</v>
      </c>
      <c r="R76" s="67">
        <v>2</v>
      </c>
      <c r="S76" s="71">
        <f t="shared" si="21"/>
        <v>0.002777777777777778</v>
      </c>
      <c r="T76" s="67">
        <v>1</v>
      </c>
      <c r="U76" s="72">
        <f t="shared" si="22"/>
        <v>0.00034722222222222224</v>
      </c>
      <c r="V76" s="73">
        <f t="shared" si="23"/>
        <v>0.003125</v>
      </c>
      <c r="W76" s="73"/>
      <c r="X76" s="73">
        <f t="shared" si="24"/>
        <v>0.015775462962962963</v>
      </c>
      <c r="Y76" s="67">
        <v>54</v>
      </c>
      <c r="Z76" s="114"/>
      <c r="AA76" s="115"/>
      <c r="AB76" s="193" t="str">
        <f aca="true" t="shared" si="25" ref="AB76:AB139">E76</f>
        <v>СОШ 43-1             </v>
      </c>
    </row>
    <row r="77" spans="1:28" ht="12.75">
      <c r="A77" s="204">
        <v>36</v>
      </c>
      <c r="B77" s="94" t="s">
        <v>514</v>
      </c>
      <c r="C77" s="94" t="s">
        <v>763</v>
      </c>
      <c r="D77" s="94" t="s">
        <v>94</v>
      </c>
      <c r="E77" s="94" t="s">
        <v>515</v>
      </c>
      <c r="F77" s="129" t="s">
        <v>93</v>
      </c>
      <c r="G77" s="94" t="s">
        <v>94</v>
      </c>
      <c r="H77" s="152" t="s">
        <v>516</v>
      </c>
      <c r="I77" s="153" t="s">
        <v>513</v>
      </c>
      <c r="J77" s="154">
        <v>0</v>
      </c>
      <c r="K77" s="155">
        <f t="shared" si="17"/>
        <v>0</v>
      </c>
      <c r="L77" s="129">
        <v>0</v>
      </c>
      <c r="M77" s="155">
        <f t="shared" si="18"/>
        <v>0</v>
      </c>
      <c r="N77" s="129">
        <v>0</v>
      </c>
      <c r="O77" s="155">
        <f t="shared" si="19"/>
        <v>0</v>
      </c>
      <c r="P77" s="129">
        <v>0</v>
      </c>
      <c r="Q77" s="155">
        <f t="shared" si="20"/>
        <v>0</v>
      </c>
      <c r="R77" s="129">
        <v>0</v>
      </c>
      <c r="S77" s="155">
        <f t="shared" si="21"/>
        <v>0</v>
      </c>
      <c r="T77" s="129">
        <v>0</v>
      </c>
      <c r="U77" s="156">
        <f t="shared" si="22"/>
        <v>0</v>
      </c>
      <c r="V77" s="157">
        <f t="shared" si="23"/>
        <v>0</v>
      </c>
      <c r="W77" s="157"/>
      <c r="X77" s="157">
        <f t="shared" si="24"/>
        <v>0.007997685185185186</v>
      </c>
      <c r="Y77" s="129">
        <v>38</v>
      </c>
      <c r="Z77" s="98">
        <f>SUM(X77:X82)</f>
        <v>0.05369212962962963</v>
      </c>
      <c r="AA77" s="208">
        <f>RANK(Z77,$Z$9:$Z$107,1)</f>
        <v>13</v>
      </c>
      <c r="AB77" s="193" t="str">
        <f t="shared" si="25"/>
        <v>СОШ 43-2             </v>
      </c>
    </row>
    <row r="78" spans="1:28" ht="12.75">
      <c r="A78" s="93">
        <v>39</v>
      </c>
      <c r="B78" s="90" t="s">
        <v>518</v>
      </c>
      <c r="C78" s="90" t="s">
        <v>763</v>
      </c>
      <c r="D78" s="90" t="s">
        <v>94</v>
      </c>
      <c r="E78" s="90" t="s">
        <v>515</v>
      </c>
      <c r="F78" s="95" t="s">
        <v>38</v>
      </c>
      <c r="G78" s="90" t="s">
        <v>94</v>
      </c>
      <c r="H78" s="138" t="s">
        <v>519</v>
      </c>
      <c r="I78" s="139" t="s">
        <v>517</v>
      </c>
      <c r="J78" s="140">
        <v>0</v>
      </c>
      <c r="K78" s="141">
        <f t="shared" si="17"/>
        <v>0</v>
      </c>
      <c r="L78" s="95">
        <v>0</v>
      </c>
      <c r="M78" s="141">
        <f t="shared" si="18"/>
        <v>0</v>
      </c>
      <c r="N78" s="95">
        <v>0</v>
      </c>
      <c r="O78" s="141">
        <f t="shared" si="19"/>
        <v>0</v>
      </c>
      <c r="P78" s="95">
        <v>0</v>
      </c>
      <c r="Q78" s="141">
        <f t="shared" si="20"/>
        <v>0</v>
      </c>
      <c r="R78" s="95">
        <v>0</v>
      </c>
      <c r="S78" s="141">
        <f t="shared" si="21"/>
        <v>0</v>
      </c>
      <c r="T78" s="95">
        <v>0</v>
      </c>
      <c r="U78" s="142">
        <f t="shared" si="22"/>
        <v>0</v>
      </c>
      <c r="V78" s="143">
        <f t="shared" si="23"/>
        <v>0</v>
      </c>
      <c r="W78" s="143"/>
      <c r="X78" s="143">
        <f t="shared" si="24"/>
        <v>0.008078703703703704</v>
      </c>
      <c r="Y78" s="95">
        <v>40</v>
      </c>
      <c r="Z78" s="2"/>
      <c r="AA78" s="113"/>
      <c r="AB78" s="193" t="str">
        <f t="shared" si="25"/>
        <v>СОШ 43-2             </v>
      </c>
    </row>
    <row r="79" spans="1:28" ht="12.75">
      <c r="A79" s="93">
        <v>44</v>
      </c>
      <c r="B79" s="90" t="s">
        <v>527</v>
      </c>
      <c r="C79" s="90" t="s">
        <v>763</v>
      </c>
      <c r="D79" s="90" t="s">
        <v>94</v>
      </c>
      <c r="E79" s="90" t="s">
        <v>515</v>
      </c>
      <c r="F79" s="95" t="s">
        <v>531</v>
      </c>
      <c r="G79" s="90" t="s">
        <v>94</v>
      </c>
      <c r="H79" s="138" t="s">
        <v>532</v>
      </c>
      <c r="I79" s="139" t="s">
        <v>33</v>
      </c>
      <c r="J79" s="140">
        <v>0</v>
      </c>
      <c r="K79" s="141">
        <f t="shared" si="17"/>
        <v>0</v>
      </c>
      <c r="L79" s="95">
        <v>0</v>
      </c>
      <c r="M79" s="141">
        <f t="shared" si="18"/>
        <v>0</v>
      </c>
      <c r="N79" s="95">
        <v>0</v>
      </c>
      <c r="O79" s="141">
        <f t="shared" si="19"/>
        <v>0</v>
      </c>
      <c r="P79" s="95">
        <v>0</v>
      </c>
      <c r="Q79" s="141">
        <f t="shared" si="20"/>
        <v>0</v>
      </c>
      <c r="R79" s="95">
        <v>0</v>
      </c>
      <c r="S79" s="141">
        <f t="shared" si="21"/>
        <v>0</v>
      </c>
      <c r="T79" s="95">
        <v>0</v>
      </c>
      <c r="U79" s="142">
        <f t="shared" si="22"/>
        <v>0</v>
      </c>
      <c r="V79" s="143">
        <f t="shared" si="23"/>
        <v>0</v>
      </c>
      <c r="W79" s="143"/>
      <c r="X79" s="143">
        <f t="shared" si="24"/>
        <v>0.008368055555555556</v>
      </c>
      <c r="Y79" s="95">
        <v>45</v>
      </c>
      <c r="Z79" s="2"/>
      <c r="AA79" s="113"/>
      <c r="AB79" s="193" t="str">
        <f t="shared" si="25"/>
        <v>СОШ 43-2             </v>
      </c>
    </row>
    <row r="80" spans="1:28" ht="12.75">
      <c r="A80" s="93">
        <v>24</v>
      </c>
      <c r="B80" s="90" t="s">
        <v>540</v>
      </c>
      <c r="C80" s="90" t="s">
        <v>765</v>
      </c>
      <c r="D80" s="90" t="s">
        <v>94</v>
      </c>
      <c r="E80" s="90" t="s">
        <v>515</v>
      </c>
      <c r="F80" s="95" t="s">
        <v>50</v>
      </c>
      <c r="G80" s="90" t="s">
        <v>94</v>
      </c>
      <c r="H80" s="138" t="s">
        <v>541</v>
      </c>
      <c r="I80" s="139" t="s">
        <v>539</v>
      </c>
      <c r="J80" s="140">
        <v>0</v>
      </c>
      <c r="K80" s="141">
        <f t="shared" si="17"/>
        <v>0</v>
      </c>
      <c r="L80" s="95">
        <v>0</v>
      </c>
      <c r="M80" s="141">
        <f t="shared" si="18"/>
        <v>0</v>
      </c>
      <c r="N80" s="95">
        <v>0</v>
      </c>
      <c r="O80" s="141">
        <f t="shared" si="19"/>
        <v>0</v>
      </c>
      <c r="P80" s="95">
        <v>0</v>
      </c>
      <c r="Q80" s="141">
        <f t="shared" si="20"/>
        <v>0</v>
      </c>
      <c r="R80" s="95">
        <v>0</v>
      </c>
      <c r="S80" s="141">
        <f t="shared" si="21"/>
        <v>0</v>
      </c>
      <c r="T80" s="95">
        <v>0</v>
      </c>
      <c r="U80" s="142">
        <f t="shared" si="22"/>
        <v>0</v>
      </c>
      <c r="V80" s="143">
        <f t="shared" si="23"/>
        <v>0</v>
      </c>
      <c r="W80" s="143"/>
      <c r="X80" s="143">
        <f>H80+V80-W80</f>
        <v>0.008680555555555556</v>
      </c>
      <c r="Y80" s="95">
        <v>24</v>
      </c>
      <c r="Z80" s="2"/>
      <c r="AA80" s="113"/>
      <c r="AB80" s="193" t="str">
        <f t="shared" si="25"/>
        <v>СОШ 43-2             </v>
      </c>
    </row>
    <row r="81" spans="1:28" ht="12.75">
      <c r="A81" s="93">
        <v>47</v>
      </c>
      <c r="B81" s="90" t="s">
        <v>542</v>
      </c>
      <c r="C81" s="90" t="s">
        <v>763</v>
      </c>
      <c r="D81" s="90" t="s">
        <v>94</v>
      </c>
      <c r="E81" s="90" t="s">
        <v>515</v>
      </c>
      <c r="F81" s="95" t="s">
        <v>37</v>
      </c>
      <c r="G81" s="90" t="s">
        <v>94</v>
      </c>
      <c r="H81" s="138" t="s">
        <v>543</v>
      </c>
      <c r="I81" s="139" t="s">
        <v>63</v>
      </c>
      <c r="J81" s="140">
        <v>0</v>
      </c>
      <c r="K81" s="141">
        <f t="shared" si="17"/>
        <v>0</v>
      </c>
      <c r="L81" s="95">
        <v>0</v>
      </c>
      <c r="M81" s="141">
        <f t="shared" si="18"/>
        <v>0</v>
      </c>
      <c r="N81" s="95">
        <v>0</v>
      </c>
      <c r="O81" s="141">
        <f t="shared" si="19"/>
        <v>0</v>
      </c>
      <c r="P81" s="95">
        <v>0</v>
      </c>
      <c r="Q81" s="141">
        <f t="shared" si="20"/>
        <v>0</v>
      </c>
      <c r="R81" s="95">
        <v>0</v>
      </c>
      <c r="S81" s="141">
        <f t="shared" si="21"/>
        <v>0</v>
      </c>
      <c r="T81" s="95">
        <v>0</v>
      </c>
      <c r="U81" s="142">
        <f t="shared" si="22"/>
        <v>0</v>
      </c>
      <c r="V81" s="143">
        <f t="shared" si="23"/>
        <v>0</v>
      </c>
      <c r="W81" s="143"/>
      <c r="X81" s="143">
        <f>H81+V81</f>
        <v>0.009282407407407408</v>
      </c>
      <c r="Y81" s="95">
        <v>48</v>
      </c>
      <c r="Z81" s="2"/>
      <c r="AA81" s="113"/>
      <c r="AB81" s="193" t="str">
        <f t="shared" si="25"/>
        <v>СОШ 43-2             </v>
      </c>
    </row>
    <row r="82" spans="1:28" ht="13.5" thickBot="1">
      <c r="A82" s="206">
        <v>43</v>
      </c>
      <c r="B82" s="91" t="s">
        <v>556</v>
      </c>
      <c r="C82" s="91" t="s">
        <v>765</v>
      </c>
      <c r="D82" s="91" t="s">
        <v>94</v>
      </c>
      <c r="E82" s="91" t="s">
        <v>515</v>
      </c>
      <c r="F82" s="127" t="s">
        <v>557</v>
      </c>
      <c r="G82" s="91" t="s">
        <v>94</v>
      </c>
      <c r="H82" s="158" t="s">
        <v>558</v>
      </c>
      <c r="I82" s="159" t="s">
        <v>34</v>
      </c>
      <c r="J82" s="160">
        <v>1</v>
      </c>
      <c r="K82" s="161">
        <f t="shared" si="17"/>
        <v>0.001388888888888889</v>
      </c>
      <c r="L82" s="127">
        <v>0</v>
      </c>
      <c r="M82" s="161">
        <f t="shared" si="18"/>
        <v>0</v>
      </c>
      <c r="N82" s="127">
        <v>0</v>
      </c>
      <c r="O82" s="161">
        <f t="shared" si="19"/>
        <v>0</v>
      </c>
      <c r="P82" s="127">
        <v>0</v>
      </c>
      <c r="Q82" s="161">
        <f t="shared" si="20"/>
        <v>0</v>
      </c>
      <c r="R82" s="127">
        <v>0</v>
      </c>
      <c r="S82" s="161">
        <f t="shared" si="21"/>
        <v>0</v>
      </c>
      <c r="T82" s="127">
        <v>0</v>
      </c>
      <c r="U82" s="162">
        <f t="shared" si="22"/>
        <v>0</v>
      </c>
      <c r="V82" s="163">
        <f t="shared" si="23"/>
        <v>0.001388888888888889</v>
      </c>
      <c r="W82" s="163"/>
      <c r="X82" s="163">
        <f>H82+V82-W82</f>
        <v>0.011284722222222222</v>
      </c>
      <c r="Y82" s="127">
        <v>43</v>
      </c>
      <c r="Z82" s="116"/>
      <c r="AA82" s="203"/>
      <c r="AB82" s="193" t="str">
        <f t="shared" si="25"/>
        <v>СОШ 43-2             </v>
      </c>
    </row>
    <row r="83" spans="1:28" ht="12.75">
      <c r="A83" s="92">
        <v>20</v>
      </c>
      <c r="B83" s="130" t="s">
        <v>395</v>
      </c>
      <c r="C83" s="130" t="s">
        <v>763</v>
      </c>
      <c r="D83" s="130" t="s">
        <v>94</v>
      </c>
      <c r="E83" s="130" t="s">
        <v>330</v>
      </c>
      <c r="F83" s="131" t="s">
        <v>47</v>
      </c>
      <c r="G83" s="130" t="s">
        <v>94</v>
      </c>
      <c r="H83" s="132" t="s">
        <v>396</v>
      </c>
      <c r="I83" s="133" t="s">
        <v>394</v>
      </c>
      <c r="J83" s="134">
        <v>0</v>
      </c>
      <c r="K83" s="135">
        <f t="shared" si="17"/>
        <v>0</v>
      </c>
      <c r="L83" s="131">
        <v>0</v>
      </c>
      <c r="M83" s="135">
        <f t="shared" si="18"/>
        <v>0</v>
      </c>
      <c r="N83" s="131">
        <v>0</v>
      </c>
      <c r="O83" s="135">
        <f t="shared" si="19"/>
        <v>0</v>
      </c>
      <c r="P83" s="131">
        <v>0</v>
      </c>
      <c r="Q83" s="135">
        <f t="shared" si="20"/>
        <v>0</v>
      </c>
      <c r="R83" s="131">
        <v>0</v>
      </c>
      <c r="S83" s="135">
        <f t="shared" si="21"/>
        <v>0</v>
      </c>
      <c r="T83" s="131">
        <v>0</v>
      </c>
      <c r="U83" s="136">
        <f t="shared" si="22"/>
        <v>0</v>
      </c>
      <c r="V83" s="137">
        <f t="shared" si="23"/>
        <v>0</v>
      </c>
      <c r="W83" s="137"/>
      <c r="X83" s="137">
        <f>H83+V83</f>
        <v>0.006030092592592593</v>
      </c>
      <c r="Y83" s="131">
        <v>20</v>
      </c>
      <c r="Z83" s="110">
        <f>SUM(X83:X88)</f>
        <v>0.04895833333333334</v>
      </c>
      <c r="AA83" s="112">
        <f>RANK(Z83,$Z$9:$Z$107,1)</f>
        <v>10</v>
      </c>
      <c r="AB83" s="193" t="str">
        <f t="shared" si="25"/>
        <v>СОШ 49               </v>
      </c>
    </row>
    <row r="84" spans="1:28" ht="12.75">
      <c r="A84" s="93">
        <v>14</v>
      </c>
      <c r="B84" s="90" t="s">
        <v>329</v>
      </c>
      <c r="C84" s="90" t="s">
        <v>765</v>
      </c>
      <c r="D84" s="90" t="s">
        <v>94</v>
      </c>
      <c r="E84" s="90" t="s">
        <v>330</v>
      </c>
      <c r="F84" s="95" t="s">
        <v>331</v>
      </c>
      <c r="G84" s="90" t="s">
        <v>94</v>
      </c>
      <c r="H84" s="138" t="s">
        <v>332</v>
      </c>
      <c r="I84" s="139" t="s">
        <v>328</v>
      </c>
      <c r="J84" s="140">
        <v>1</v>
      </c>
      <c r="K84" s="141">
        <f t="shared" si="17"/>
        <v>0.001388888888888889</v>
      </c>
      <c r="L84" s="95">
        <v>0</v>
      </c>
      <c r="M84" s="141">
        <f t="shared" si="18"/>
        <v>0</v>
      </c>
      <c r="N84" s="95">
        <v>0</v>
      </c>
      <c r="O84" s="141">
        <f t="shared" si="19"/>
        <v>0</v>
      </c>
      <c r="P84" s="95">
        <v>0</v>
      </c>
      <c r="Q84" s="141">
        <f t="shared" si="20"/>
        <v>0</v>
      </c>
      <c r="R84" s="95">
        <v>0</v>
      </c>
      <c r="S84" s="141">
        <f t="shared" si="21"/>
        <v>0</v>
      </c>
      <c r="T84" s="95">
        <v>0</v>
      </c>
      <c r="U84" s="142">
        <f t="shared" si="22"/>
        <v>0</v>
      </c>
      <c r="V84" s="143">
        <f t="shared" si="23"/>
        <v>0.001388888888888889</v>
      </c>
      <c r="W84" s="143"/>
      <c r="X84" s="143">
        <f>H84+V84</f>
        <v>0.0067245370370370375</v>
      </c>
      <c r="Y84" s="95">
        <v>14</v>
      </c>
      <c r="Z84" s="2"/>
      <c r="AA84" s="113"/>
      <c r="AB84" s="193" t="str">
        <f t="shared" si="25"/>
        <v>СОШ 49               </v>
      </c>
    </row>
    <row r="85" spans="1:28" ht="12.75">
      <c r="A85" s="93">
        <v>27</v>
      </c>
      <c r="B85" s="90" t="s">
        <v>473</v>
      </c>
      <c r="C85" s="90" t="s">
        <v>763</v>
      </c>
      <c r="D85" s="90" t="s">
        <v>94</v>
      </c>
      <c r="E85" s="90" t="s">
        <v>330</v>
      </c>
      <c r="F85" s="95" t="s">
        <v>474</v>
      </c>
      <c r="G85" s="90" t="s">
        <v>94</v>
      </c>
      <c r="H85" s="138" t="s">
        <v>475</v>
      </c>
      <c r="I85" s="139" t="s">
        <v>472</v>
      </c>
      <c r="J85" s="140">
        <v>0</v>
      </c>
      <c r="K85" s="141">
        <f t="shared" si="17"/>
        <v>0</v>
      </c>
      <c r="L85" s="95">
        <v>0</v>
      </c>
      <c r="M85" s="141">
        <f t="shared" si="18"/>
        <v>0</v>
      </c>
      <c r="N85" s="95">
        <v>0</v>
      </c>
      <c r="O85" s="141">
        <f t="shared" si="19"/>
        <v>0</v>
      </c>
      <c r="P85" s="95">
        <v>0</v>
      </c>
      <c r="Q85" s="141">
        <f t="shared" si="20"/>
        <v>0</v>
      </c>
      <c r="R85" s="95">
        <v>0</v>
      </c>
      <c r="S85" s="141">
        <f t="shared" si="21"/>
        <v>0</v>
      </c>
      <c r="T85" s="95">
        <v>0</v>
      </c>
      <c r="U85" s="142">
        <f t="shared" si="22"/>
        <v>0</v>
      </c>
      <c r="V85" s="143">
        <f t="shared" si="23"/>
        <v>0</v>
      </c>
      <c r="W85" s="143"/>
      <c r="X85" s="143">
        <f>H85+V85</f>
        <v>0.006979166666666667</v>
      </c>
      <c r="Y85" s="95">
        <v>28</v>
      </c>
      <c r="Z85" s="2"/>
      <c r="AA85" s="113"/>
      <c r="AB85" s="193" t="str">
        <f t="shared" si="25"/>
        <v>СОШ 49               </v>
      </c>
    </row>
    <row r="86" spans="1:28" ht="12.75">
      <c r="A86" s="93">
        <v>32</v>
      </c>
      <c r="B86" s="90" t="s">
        <v>334</v>
      </c>
      <c r="C86" s="90" t="s">
        <v>763</v>
      </c>
      <c r="D86" s="90" t="s">
        <v>94</v>
      </c>
      <c r="E86" s="90" t="s">
        <v>330</v>
      </c>
      <c r="F86" s="95" t="s">
        <v>335</v>
      </c>
      <c r="G86" s="90" t="s">
        <v>94</v>
      </c>
      <c r="H86" s="138" t="s">
        <v>336</v>
      </c>
      <c r="I86" s="139" t="s">
        <v>333</v>
      </c>
      <c r="J86" s="140">
        <v>1</v>
      </c>
      <c r="K86" s="141">
        <f t="shared" si="17"/>
        <v>0.001388888888888889</v>
      </c>
      <c r="L86" s="95">
        <v>0</v>
      </c>
      <c r="M86" s="141">
        <f t="shared" si="18"/>
        <v>0</v>
      </c>
      <c r="N86" s="95">
        <v>0</v>
      </c>
      <c r="O86" s="141">
        <f t="shared" si="19"/>
        <v>0</v>
      </c>
      <c r="P86" s="95">
        <v>0</v>
      </c>
      <c r="Q86" s="141">
        <f t="shared" si="20"/>
        <v>0</v>
      </c>
      <c r="R86" s="95">
        <v>0</v>
      </c>
      <c r="S86" s="141">
        <f t="shared" si="21"/>
        <v>0</v>
      </c>
      <c r="T86" s="95">
        <v>2</v>
      </c>
      <c r="U86" s="142">
        <f t="shared" si="22"/>
        <v>0.0006944444444444445</v>
      </c>
      <c r="V86" s="143">
        <f t="shared" si="23"/>
        <v>0.0020833333333333333</v>
      </c>
      <c r="W86" s="143"/>
      <c r="X86" s="143">
        <f>H86+V86</f>
        <v>0.007476851851851853</v>
      </c>
      <c r="Y86" s="95">
        <v>33</v>
      </c>
      <c r="Z86" s="2"/>
      <c r="AA86" s="113"/>
      <c r="AB86" s="193" t="str">
        <f t="shared" si="25"/>
        <v>СОШ 49               </v>
      </c>
    </row>
    <row r="87" spans="1:28" ht="12.75">
      <c r="A87" s="93">
        <v>31</v>
      </c>
      <c r="B87" s="90" t="s">
        <v>509</v>
      </c>
      <c r="C87" s="90" t="s">
        <v>765</v>
      </c>
      <c r="D87" s="90" t="s">
        <v>94</v>
      </c>
      <c r="E87" s="90" t="s">
        <v>330</v>
      </c>
      <c r="F87" s="95" t="s">
        <v>86</v>
      </c>
      <c r="G87" s="90" t="s">
        <v>94</v>
      </c>
      <c r="H87" s="138" t="s">
        <v>510</v>
      </c>
      <c r="I87" s="139" t="s">
        <v>508</v>
      </c>
      <c r="J87" s="140">
        <v>1</v>
      </c>
      <c r="K87" s="141">
        <f t="shared" si="17"/>
        <v>0.001388888888888889</v>
      </c>
      <c r="L87" s="95">
        <v>0</v>
      </c>
      <c r="M87" s="141">
        <f t="shared" si="18"/>
        <v>0</v>
      </c>
      <c r="N87" s="95">
        <v>0</v>
      </c>
      <c r="O87" s="141">
        <f t="shared" si="19"/>
        <v>0</v>
      </c>
      <c r="P87" s="95">
        <v>0</v>
      </c>
      <c r="Q87" s="141">
        <f t="shared" si="20"/>
        <v>0</v>
      </c>
      <c r="R87" s="95">
        <v>0</v>
      </c>
      <c r="S87" s="141">
        <f t="shared" si="21"/>
        <v>0</v>
      </c>
      <c r="T87" s="95">
        <v>0</v>
      </c>
      <c r="U87" s="142">
        <f t="shared" si="22"/>
        <v>0</v>
      </c>
      <c r="V87" s="143">
        <f t="shared" si="23"/>
        <v>0.001388888888888889</v>
      </c>
      <c r="W87" s="143"/>
      <c r="X87" s="143">
        <f>H87+V87-W87</f>
        <v>0.009247685185185185</v>
      </c>
      <c r="Y87" s="95">
        <v>31</v>
      </c>
      <c r="Z87" s="2"/>
      <c r="AA87" s="113"/>
      <c r="AB87" s="193" t="str">
        <f t="shared" si="25"/>
        <v>СОШ 49               </v>
      </c>
    </row>
    <row r="88" spans="1:28" ht="12.75">
      <c r="A88" s="93">
        <v>45</v>
      </c>
      <c r="B88" s="90" t="s">
        <v>552</v>
      </c>
      <c r="C88" s="90" t="s">
        <v>765</v>
      </c>
      <c r="D88" s="90" t="s">
        <v>94</v>
      </c>
      <c r="E88" s="90" t="s">
        <v>330</v>
      </c>
      <c r="F88" s="95" t="s">
        <v>85</v>
      </c>
      <c r="G88" s="90" t="s">
        <v>94</v>
      </c>
      <c r="H88" s="138" t="s">
        <v>553</v>
      </c>
      <c r="I88" s="139" t="s">
        <v>53</v>
      </c>
      <c r="J88" s="140">
        <v>1</v>
      </c>
      <c r="K88" s="141">
        <f t="shared" si="17"/>
        <v>0.001388888888888889</v>
      </c>
      <c r="L88" s="95">
        <v>0</v>
      </c>
      <c r="M88" s="141">
        <f t="shared" si="18"/>
        <v>0</v>
      </c>
      <c r="N88" s="95">
        <v>1</v>
      </c>
      <c r="O88" s="141">
        <f t="shared" si="19"/>
        <v>0.001388888888888889</v>
      </c>
      <c r="P88" s="95">
        <v>0</v>
      </c>
      <c r="Q88" s="141">
        <f t="shared" si="20"/>
        <v>0</v>
      </c>
      <c r="R88" s="95">
        <v>0</v>
      </c>
      <c r="S88" s="141">
        <f t="shared" si="21"/>
        <v>0</v>
      </c>
      <c r="T88" s="95">
        <v>0</v>
      </c>
      <c r="U88" s="142">
        <f t="shared" si="22"/>
        <v>0</v>
      </c>
      <c r="V88" s="143">
        <f t="shared" si="23"/>
        <v>0.002777777777777778</v>
      </c>
      <c r="W88" s="143"/>
      <c r="X88" s="143">
        <f>H88+V88-W88</f>
        <v>0.0125</v>
      </c>
      <c r="Y88" s="95">
        <v>45</v>
      </c>
      <c r="Z88" s="2"/>
      <c r="AA88" s="113"/>
      <c r="AB88" s="193" t="str">
        <f t="shared" si="25"/>
        <v>СОШ 49               </v>
      </c>
    </row>
    <row r="89" spans="1:28" ht="13.5" thickBot="1">
      <c r="A89" s="128">
        <v>7</v>
      </c>
      <c r="B89" s="144" t="s">
        <v>292</v>
      </c>
      <c r="C89" s="144" t="s">
        <v>763</v>
      </c>
      <c r="D89" s="144" t="s">
        <v>94</v>
      </c>
      <c r="E89" s="144" t="s">
        <v>293</v>
      </c>
      <c r="F89" s="145" t="s">
        <v>294</v>
      </c>
      <c r="G89" s="144" t="s">
        <v>94</v>
      </c>
      <c r="H89" s="146" t="s">
        <v>295</v>
      </c>
      <c r="I89" s="147" t="s">
        <v>291</v>
      </c>
      <c r="J89" s="148">
        <v>0</v>
      </c>
      <c r="K89" s="149">
        <f t="shared" si="17"/>
        <v>0</v>
      </c>
      <c r="L89" s="145">
        <v>0</v>
      </c>
      <c r="M89" s="149">
        <f t="shared" si="18"/>
        <v>0</v>
      </c>
      <c r="N89" s="145">
        <v>0</v>
      </c>
      <c r="O89" s="149">
        <f t="shared" si="19"/>
        <v>0</v>
      </c>
      <c r="P89" s="145">
        <v>0</v>
      </c>
      <c r="Q89" s="149">
        <f t="shared" si="20"/>
        <v>0</v>
      </c>
      <c r="R89" s="145">
        <v>0</v>
      </c>
      <c r="S89" s="149">
        <f t="shared" si="21"/>
        <v>0</v>
      </c>
      <c r="T89" s="145">
        <v>0</v>
      </c>
      <c r="U89" s="150">
        <f t="shared" si="22"/>
        <v>0</v>
      </c>
      <c r="V89" s="151">
        <f t="shared" si="23"/>
        <v>0</v>
      </c>
      <c r="W89" s="151"/>
      <c r="X89" s="151">
        <f>H89+V89</f>
        <v>0.004942129629629629</v>
      </c>
      <c r="Y89" s="145">
        <v>7</v>
      </c>
      <c r="Z89" s="114">
        <f>SUM(X89:X94)</f>
        <v>0.03756944444444444</v>
      </c>
      <c r="AA89" s="115">
        <f>RANK(Z89,$Z$9:$Z$107,1)</f>
        <v>5</v>
      </c>
      <c r="AB89" s="193" t="str">
        <f t="shared" si="25"/>
        <v>СОШ 72               </v>
      </c>
    </row>
    <row r="90" spans="1:28" ht="12.75">
      <c r="A90" s="204">
        <v>8</v>
      </c>
      <c r="B90" s="94" t="s">
        <v>314</v>
      </c>
      <c r="C90" s="94" t="s">
        <v>765</v>
      </c>
      <c r="D90" s="94" t="s">
        <v>94</v>
      </c>
      <c r="E90" s="94" t="s">
        <v>293</v>
      </c>
      <c r="F90" s="129" t="s">
        <v>315</v>
      </c>
      <c r="G90" s="94" t="s">
        <v>94</v>
      </c>
      <c r="H90" s="152" t="s">
        <v>316</v>
      </c>
      <c r="I90" s="153" t="s">
        <v>313</v>
      </c>
      <c r="J90" s="154">
        <v>0</v>
      </c>
      <c r="K90" s="155">
        <f t="shared" si="17"/>
        <v>0</v>
      </c>
      <c r="L90" s="129">
        <v>0</v>
      </c>
      <c r="M90" s="155">
        <f t="shared" si="18"/>
        <v>0</v>
      </c>
      <c r="N90" s="129">
        <v>0</v>
      </c>
      <c r="O90" s="155">
        <f t="shared" si="19"/>
        <v>0</v>
      </c>
      <c r="P90" s="129">
        <v>0</v>
      </c>
      <c r="Q90" s="155">
        <f t="shared" si="20"/>
        <v>0</v>
      </c>
      <c r="R90" s="129">
        <v>0</v>
      </c>
      <c r="S90" s="155">
        <f t="shared" si="21"/>
        <v>0</v>
      </c>
      <c r="T90" s="129">
        <v>1</v>
      </c>
      <c r="U90" s="156">
        <f t="shared" si="22"/>
        <v>0.00034722222222222224</v>
      </c>
      <c r="V90" s="157">
        <f t="shared" si="23"/>
        <v>0.00034722222222222224</v>
      </c>
      <c r="W90" s="157"/>
      <c r="X90" s="157">
        <f>H90+V90</f>
        <v>0.005439814814814814</v>
      </c>
      <c r="Y90" s="129">
        <v>8</v>
      </c>
      <c r="Z90" s="98"/>
      <c r="AA90" s="208"/>
      <c r="AB90" s="193" t="str">
        <f t="shared" si="25"/>
        <v>СОШ 72               </v>
      </c>
    </row>
    <row r="91" spans="1:28" ht="12.75">
      <c r="A91" s="93">
        <v>14</v>
      </c>
      <c r="B91" s="90" t="s">
        <v>355</v>
      </c>
      <c r="C91" s="90" t="s">
        <v>763</v>
      </c>
      <c r="D91" s="90" t="s">
        <v>94</v>
      </c>
      <c r="E91" s="90" t="s">
        <v>293</v>
      </c>
      <c r="F91" s="95" t="s">
        <v>356</v>
      </c>
      <c r="G91" s="90" t="s">
        <v>94</v>
      </c>
      <c r="H91" s="138" t="s">
        <v>357</v>
      </c>
      <c r="I91" s="139" t="s">
        <v>354</v>
      </c>
      <c r="J91" s="140">
        <v>0</v>
      </c>
      <c r="K91" s="141">
        <f t="shared" si="17"/>
        <v>0</v>
      </c>
      <c r="L91" s="95">
        <v>0</v>
      </c>
      <c r="M91" s="141">
        <f t="shared" si="18"/>
        <v>0</v>
      </c>
      <c r="N91" s="95">
        <v>0</v>
      </c>
      <c r="O91" s="141">
        <f t="shared" si="19"/>
        <v>0</v>
      </c>
      <c r="P91" s="95">
        <v>0</v>
      </c>
      <c r="Q91" s="141">
        <f t="shared" si="20"/>
        <v>0</v>
      </c>
      <c r="R91" s="95">
        <v>0</v>
      </c>
      <c r="S91" s="141">
        <f t="shared" si="21"/>
        <v>0</v>
      </c>
      <c r="T91" s="95">
        <v>0</v>
      </c>
      <c r="U91" s="142">
        <f t="shared" si="22"/>
        <v>0</v>
      </c>
      <c r="V91" s="143">
        <f t="shared" si="23"/>
        <v>0</v>
      </c>
      <c r="W91" s="143"/>
      <c r="X91" s="143">
        <f>H91+V91</f>
        <v>0.005520833333333333</v>
      </c>
      <c r="Y91" s="95">
        <v>14</v>
      </c>
      <c r="Z91" s="2"/>
      <c r="AA91" s="113"/>
      <c r="AB91" s="193" t="str">
        <f t="shared" si="25"/>
        <v>СОШ 72               </v>
      </c>
    </row>
    <row r="92" spans="1:28" ht="12.75">
      <c r="A92" s="93">
        <v>15</v>
      </c>
      <c r="B92" s="90" t="s">
        <v>359</v>
      </c>
      <c r="C92" s="90" t="s">
        <v>763</v>
      </c>
      <c r="D92" s="90" t="s">
        <v>94</v>
      </c>
      <c r="E92" s="90" t="s">
        <v>293</v>
      </c>
      <c r="F92" s="95" t="s">
        <v>360</v>
      </c>
      <c r="G92" s="90" t="s">
        <v>94</v>
      </c>
      <c r="H92" s="138" t="s">
        <v>361</v>
      </c>
      <c r="I92" s="139" t="s">
        <v>358</v>
      </c>
      <c r="J92" s="140">
        <v>0</v>
      </c>
      <c r="K92" s="141">
        <f t="shared" si="17"/>
        <v>0</v>
      </c>
      <c r="L92" s="95">
        <v>0</v>
      </c>
      <c r="M92" s="141">
        <f t="shared" si="18"/>
        <v>0</v>
      </c>
      <c r="N92" s="95">
        <v>0</v>
      </c>
      <c r="O92" s="141">
        <f t="shared" si="19"/>
        <v>0</v>
      </c>
      <c r="P92" s="95">
        <v>0</v>
      </c>
      <c r="Q92" s="141">
        <f t="shared" si="20"/>
        <v>0</v>
      </c>
      <c r="R92" s="95">
        <v>0</v>
      </c>
      <c r="S92" s="141">
        <f t="shared" si="21"/>
        <v>0</v>
      </c>
      <c r="T92" s="95">
        <v>0</v>
      </c>
      <c r="U92" s="142">
        <f t="shared" si="22"/>
        <v>0</v>
      </c>
      <c r="V92" s="143">
        <f t="shared" si="23"/>
        <v>0</v>
      </c>
      <c r="W92" s="143"/>
      <c r="X92" s="143">
        <f>H92+V92</f>
        <v>0.005532407407407407</v>
      </c>
      <c r="Y92" s="95">
        <v>15</v>
      </c>
      <c r="Z92" s="2"/>
      <c r="AA92" s="113"/>
      <c r="AB92" s="193" t="str">
        <f t="shared" si="25"/>
        <v>СОШ 72               </v>
      </c>
    </row>
    <row r="93" spans="1:28" ht="12.75">
      <c r="A93" s="93">
        <v>22</v>
      </c>
      <c r="B93" s="90" t="s">
        <v>411</v>
      </c>
      <c r="C93" s="90" t="s">
        <v>763</v>
      </c>
      <c r="D93" s="90" t="s">
        <v>94</v>
      </c>
      <c r="E93" s="90" t="s">
        <v>293</v>
      </c>
      <c r="F93" s="95" t="s">
        <v>412</v>
      </c>
      <c r="G93" s="90" t="s">
        <v>94</v>
      </c>
      <c r="H93" s="138" t="s">
        <v>413</v>
      </c>
      <c r="I93" s="139" t="s">
        <v>410</v>
      </c>
      <c r="J93" s="140">
        <v>0</v>
      </c>
      <c r="K93" s="141">
        <f t="shared" si="17"/>
        <v>0</v>
      </c>
      <c r="L93" s="95">
        <v>0</v>
      </c>
      <c r="M93" s="141">
        <f t="shared" si="18"/>
        <v>0</v>
      </c>
      <c r="N93" s="95">
        <v>0</v>
      </c>
      <c r="O93" s="141">
        <f t="shared" si="19"/>
        <v>0</v>
      </c>
      <c r="P93" s="95">
        <v>0</v>
      </c>
      <c r="Q93" s="141">
        <f t="shared" si="20"/>
        <v>0</v>
      </c>
      <c r="R93" s="95">
        <v>0</v>
      </c>
      <c r="S93" s="141">
        <f t="shared" si="21"/>
        <v>0</v>
      </c>
      <c r="T93" s="95">
        <v>0</v>
      </c>
      <c r="U93" s="142">
        <f t="shared" si="22"/>
        <v>0</v>
      </c>
      <c r="V93" s="143">
        <f t="shared" si="23"/>
        <v>0</v>
      </c>
      <c r="W93" s="143"/>
      <c r="X93" s="143">
        <f>H93+V93</f>
        <v>0.0062268518518518515</v>
      </c>
      <c r="Y93" s="95">
        <v>22</v>
      </c>
      <c r="Z93" s="2"/>
      <c r="AA93" s="113"/>
      <c r="AB93" s="193" t="str">
        <f t="shared" si="25"/>
        <v>СОШ 72               </v>
      </c>
    </row>
    <row r="94" spans="1:28" ht="13.5" thickBot="1">
      <c r="A94" s="206">
        <v>36</v>
      </c>
      <c r="B94" s="91" t="s">
        <v>533</v>
      </c>
      <c r="C94" s="91" t="s">
        <v>765</v>
      </c>
      <c r="D94" s="91" t="s">
        <v>94</v>
      </c>
      <c r="E94" s="91" t="s">
        <v>293</v>
      </c>
      <c r="F94" s="127" t="s">
        <v>534</v>
      </c>
      <c r="G94" s="91" t="s">
        <v>94</v>
      </c>
      <c r="H94" s="158" t="s">
        <v>535</v>
      </c>
      <c r="I94" s="159" t="s">
        <v>52</v>
      </c>
      <c r="J94" s="160">
        <v>1</v>
      </c>
      <c r="K94" s="161">
        <f t="shared" si="17"/>
        <v>0.001388888888888889</v>
      </c>
      <c r="L94" s="127">
        <v>0</v>
      </c>
      <c r="M94" s="161">
        <f t="shared" si="18"/>
        <v>0</v>
      </c>
      <c r="N94" s="127">
        <v>0</v>
      </c>
      <c r="O94" s="161">
        <f t="shared" si="19"/>
        <v>0</v>
      </c>
      <c r="P94" s="127">
        <v>0</v>
      </c>
      <c r="Q94" s="161">
        <f t="shared" si="20"/>
        <v>0</v>
      </c>
      <c r="R94" s="127">
        <v>0</v>
      </c>
      <c r="S94" s="161">
        <f t="shared" si="21"/>
        <v>0</v>
      </c>
      <c r="T94" s="127">
        <v>0</v>
      </c>
      <c r="U94" s="162">
        <f t="shared" si="22"/>
        <v>0</v>
      </c>
      <c r="V94" s="163">
        <f t="shared" si="23"/>
        <v>0.001388888888888889</v>
      </c>
      <c r="W94" s="163"/>
      <c r="X94" s="163">
        <f>H94+V94-W94</f>
        <v>0.009907407407407408</v>
      </c>
      <c r="Y94" s="127">
        <v>36</v>
      </c>
      <c r="Z94" s="116"/>
      <c r="AA94" s="203"/>
      <c r="AB94" s="193" t="str">
        <f t="shared" si="25"/>
        <v>СОШ 72               </v>
      </c>
    </row>
    <row r="95" spans="1:28" ht="12.75">
      <c r="A95" s="92">
        <v>10</v>
      </c>
      <c r="B95" s="130" t="s">
        <v>18</v>
      </c>
      <c r="C95" s="130" t="s">
        <v>763</v>
      </c>
      <c r="D95" s="130" t="s">
        <v>94</v>
      </c>
      <c r="E95" s="130" t="s">
        <v>318</v>
      </c>
      <c r="F95" s="131" t="s">
        <v>319</v>
      </c>
      <c r="G95" s="130" t="s">
        <v>94</v>
      </c>
      <c r="H95" s="132" t="s">
        <v>320</v>
      </c>
      <c r="I95" s="133" t="s">
        <v>317</v>
      </c>
      <c r="J95" s="134">
        <v>0</v>
      </c>
      <c r="K95" s="135">
        <f t="shared" si="17"/>
        <v>0</v>
      </c>
      <c r="L95" s="131">
        <v>0</v>
      </c>
      <c r="M95" s="135">
        <f t="shared" si="18"/>
        <v>0</v>
      </c>
      <c r="N95" s="131">
        <v>0</v>
      </c>
      <c r="O95" s="135">
        <f t="shared" si="19"/>
        <v>0</v>
      </c>
      <c r="P95" s="131">
        <v>0</v>
      </c>
      <c r="Q95" s="135">
        <f t="shared" si="20"/>
        <v>0</v>
      </c>
      <c r="R95" s="131">
        <v>0</v>
      </c>
      <c r="S95" s="135">
        <f t="shared" si="21"/>
        <v>0</v>
      </c>
      <c r="T95" s="131">
        <v>0</v>
      </c>
      <c r="U95" s="136">
        <f t="shared" si="22"/>
        <v>0</v>
      </c>
      <c r="V95" s="137">
        <f t="shared" si="23"/>
        <v>0</v>
      </c>
      <c r="W95" s="137"/>
      <c r="X95" s="137">
        <f>H95+V95</f>
        <v>0.0051736111111111115</v>
      </c>
      <c r="Y95" s="131">
        <v>10</v>
      </c>
      <c r="Z95" s="110">
        <f>SUM(X95:X100)</f>
        <v>0.04887731481481482</v>
      </c>
      <c r="AA95" s="112">
        <f>RANK(Z95,$Z$9:$Z$107,1)</f>
        <v>9</v>
      </c>
      <c r="AB95" s="193" t="str">
        <f t="shared" si="25"/>
        <v>СОШ 76               </v>
      </c>
    </row>
    <row r="96" spans="1:28" ht="12.75">
      <c r="A96" s="93">
        <v>17</v>
      </c>
      <c r="B96" s="90" t="s">
        <v>385</v>
      </c>
      <c r="C96" s="90" t="s">
        <v>763</v>
      </c>
      <c r="D96" s="90" t="s">
        <v>94</v>
      </c>
      <c r="E96" s="90" t="s">
        <v>318</v>
      </c>
      <c r="F96" s="95" t="s">
        <v>386</v>
      </c>
      <c r="G96" s="90" t="s">
        <v>94</v>
      </c>
      <c r="H96" s="138" t="s">
        <v>387</v>
      </c>
      <c r="I96" s="139" t="s">
        <v>384</v>
      </c>
      <c r="J96" s="140">
        <v>0</v>
      </c>
      <c r="K96" s="141">
        <f t="shared" si="17"/>
        <v>0</v>
      </c>
      <c r="L96" s="95">
        <v>0</v>
      </c>
      <c r="M96" s="141">
        <f t="shared" si="18"/>
        <v>0</v>
      </c>
      <c r="N96" s="95">
        <v>0</v>
      </c>
      <c r="O96" s="141">
        <f t="shared" si="19"/>
        <v>0</v>
      </c>
      <c r="P96" s="95">
        <v>0</v>
      </c>
      <c r="Q96" s="141">
        <f t="shared" si="20"/>
        <v>0</v>
      </c>
      <c r="R96" s="95">
        <v>0</v>
      </c>
      <c r="S96" s="141">
        <f t="shared" si="21"/>
        <v>0</v>
      </c>
      <c r="T96" s="95">
        <v>0</v>
      </c>
      <c r="U96" s="142">
        <f t="shared" si="22"/>
        <v>0</v>
      </c>
      <c r="V96" s="143">
        <f t="shared" si="23"/>
        <v>0</v>
      </c>
      <c r="W96" s="143"/>
      <c r="X96" s="143">
        <f>H96+V96</f>
        <v>0.005937500000000001</v>
      </c>
      <c r="Y96" s="95">
        <v>17</v>
      </c>
      <c r="Z96" s="2"/>
      <c r="AA96" s="113"/>
      <c r="AB96" s="193" t="str">
        <f t="shared" si="25"/>
        <v>СОШ 76               </v>
      </c>
    </row>
    <row r="97" spans="1:28" ht="12.75">
      <c r="A97" s="93">
        <v>13</v>
      </c>
      <c r="B97" s="90" t="s">
        <v>415</v>
      </c>
      <c r="C97" s="90" t="s">
        <v>765</v>
      </c>
      <c r="D97" s="90" t="s">
        <v>94</v>
      </c>
      <c r="E97" s="90" t="s">
        <v>318</v>
      </c>
      <c r="F97" s="95" t="s">
        <v>416</v>
      </c>
      <c r="G97" s="90" t="s">
        <v>94</v>
      </c>
      <c r="H97" s="138" t="s">
        <v>417</v>
      </c>
      <c r="I97" s="139" t="s">
        <v>414</v>
      </c>
      <c r="J97" s="140">
        <v>0</v>
      </c>
      <c r="K97" s="141">
        <f t="shared" si="17"/>
        <v>0</v>
      </c>
      <c r="L97" s="95">
        <v>0</v>
      </c>
      <c r="M97" s="141">
        <f t="shared" si="18"/>
        <v>0</v>
      </c>
      <c r="N97" s="95">
        <v>0</v>
      </c>
      <c r="O97" s="141">
        <f t="shared" si="19"/>
        <v>0</v>
      </c>
      <c r="P97" s="95">
        <v>0</v>
      </c>
      <c r="Q97" s="141">
        <f t="shared" si="20"/>
        <v>0</v>
      </c>
      <c r="R97" s="95">
        <v>0</v>
      </c>
      <c r="S97" s="141">
        <f t="shared" si="21"/>
        <v>0</v>
      </c>
      <c r="T97" s="95">
        <v>1</v>
      </c>
      <c r="U97" s="142">
        <f t="shared" si="22"/>
        <v>0.00034722222222222224</v>
      </c>
      <c r="V97" s="143">
        <f t="shared" si="23"/>
        <v>0.00034722222222222224</v>
      </c>
      <c r="W97" s="143"/>
      <c r="X97" s="143">
        <f>H97+V97</f>
        <v>0.006643518518518518</v>
      </c>
      <c r="Y97" s="95">
        <v>13</v>
      </c>
      <c r="Z97" s="2"/>
      <c r="AA97" s="113"/>
      <c r="AB97" s="193" t="str">
        <f t="shared" si="25"/>
        <v>СОШ 76               </v>
      </c>
    </row>
    <row r="98" spans="1:28" ht="12.75">
      <c r="A98" s="93">
        <v>19</v>
      </c>
      <c r="B98" s="90" t="s">
        <v>371</v>
      </c>
      <c r="C98" s="90" t="s">
        <v>765</v>
      </c>
      <c r="D98" s="90" t="s">
        <v>94</v>
      </c>
      <c r="E98" s="90" t="s">
        <v>318</v>
      </c>
      <c r="F98" s="95" t="s">
        <v>372</v>
      </c>
      <c r="G98" s="90" t="s">
        <v>94</v>
      </c>
      <c r="H98" s="138" t="s">
        <v>373</v>
      </c>
      <c r="I98" s="139" t="s">
        <v>370</v>
      </c>
      <c r="J98" s="140">
        <v>1</v>
      </c>
      <c r="K98" s="141">
        <f t="shared" si="17"/>
        <v>0.001388888888888889</v>
      </c>
      <c r="L98" s="95">
        <v>0</v>
      </c>
      <c r="M98" s="141">
        <f t="shared" si="18"/>
        <v>0</v>
      </c>
      <c r="N98" s="95">
        <v>0</v>
      </c>
      <c r="O98" s="141">
        <f t="shared" si="19"/>
        <v>0</v>
      </c>
      <c r="P98" s="95">
        <v>0</v>
      </c>
      <c r="Q98" s="141">
        <f t="shared" si="20"/>
        <v>0</v>
      </c>
      <c r="R98" s="95">
        <v>0</v>
      </c>
      <c r="S98" s="141">
        <f t="shared" si="21"/>
        <v>0</v>
      </c>
      <c r="T98" s="95">
        <v>0</v>
      </c>
      <c r="U98" s="142">
        <f t="shared" si="22"/>
        <v>0</v>
      </c>
      <c r="V98" s="143">
        <f t="shared" si="23"/>
        <v>0.001388888888888889</v>
      </c>
      <c r="W98" s="143"/>
      <c r="X98" s="143">
        <f>H98+V98-W98</f>
        <v>0.006990740740740741</v>
      </c>
      <c r="Y98" s="95">
        <v>19</v>
      </c>
      <c r="Z98" s="2"/>
      <c r="AA98" s="113"/>
      <c r="AB98" s="193" t="str">
        <f t="shared" si="25"/>
        <v>СОШ 76               </v>
      </c>
    </row>
    <row r="99" spans="1:28" ht="12.75">
      <c r="A99" s="93">
        <v>42</v>
      </c>
      <c r="B99" s="90" t="s">
        <v>524</v>
      </c>
      <c r="C99" s="90" t="s">
        <v>765</v>
      </c>
      <c r="D99" s="90" t="s">
        <v>94</v>
      </c>
      <c r="E99" s="90" t="s">
        <v>318</v>
      </c>
      <c r="F99" s="95" t="s">
        <v>525</v>
      </c>
      <c r="G99" s="90" t="s">
        <v>94</v>
      </c>
      <c r="H99" s="138" t="s">
        <v>526</v>
      </c>
      <c r="I99" s="139" t="s">
        <v>523</v>
      </c>
      <c r="J99" s="140">
        <v>1</v>
      </c>
      <c r="K99" s="141">
        <f t="shared" si="17"/>
        <v>0.001388888888888889</v>
      </c>
      <c r="L99" s="95">
        <v>0</v>
      </c>
      <c r="M99" s="141">
        <f t="shared" si="18"/>
        <v>0</v>
      </c>
      <c r="N99" s="95">
        <v>1</v>
      </c>
      <c r="O99" s="141">
        <f t="shared" si="19"/>
        <v>0.001388888888888889</v>
      </c>
      <c r="P99" s="95">
        <v>0</v>
      </c>
      <c r="Q99" s="141">
        <f t="shared" si="20"/>
        <v>0</v>
      </c>
      <c r="R99" s="95">
        <v>0</v>
      </c>
      <c r="S99" s="141">
        <f t="shared" si="21"/>
        <v>0</v>
      </c>
      <c r="T99" s="95">
        <v>0</v>
      </c>
      <c r="U99" s="142">
        <f t="shared" si="22"/>
        <v>0</v>
      </c>
      <c r="V99" s="143">
        <f t="shared" si="23"/>
        <v>0.002777777777777778</v>
      </c>
      <c r="W99" s="143"/>
      <c r="X99" s="143">
        <f>H99+V99-W99</f>
        <v>0.010937500000000001</v>
      </c>
      <c r="Y99" s="95">
        <v>42</v>
      </c>
      <c r="Z99" s="2"/>
      <c r="AA99" s="113"/>
      <c r="AB99" s="193" t="str">
        <f t="shared" si="25"/>
        <v>СОШ 76               </v>
      </c>
    </row>
    <row r="100" spans="1:28" ht="13.5" thickBot="1">
      <c r="A100" s="128">
        <v>53</v>
      </c>
      <c r="B100" s="66" t="s">
        <v>786</v>
      </c>
      <c r="C100" s="66" t="s">
        <v>765</v>
      </c>
      <c r="D100" s="66" t="s">
        <v>94</v>
      </c>
      <c r="E100" s="66" t="s">
        <v>318</v>
      </c>
      <c r="F100" s="67">
        <v>148</v>
      </c>
      <c r="G100" s="66" t="s">
        <v>94</v>
      </c>
      <c r="H100" s="68">
        <v>0.010416666666666666</v>
      </c>
      <c r="I100" s="66"/>
      <c r="J100" s="70">
        <v>0</v>
      </c>
      <c r="K100" s="71">
        <f t="shared" si="17"/>
        <v>0</v>
      </c>
      <c r="L100" s="67">
        <v>0</v>
      </c>
      <c r="M100" s="71">
        <f t="shared" si="18"/>
        <v>0</v>
      </c>
      <c r="N100" s="67">
        <v>0</v>
      </c>
      <c r="O100" s="71">
        <f t="shared" si="19"/>
        <v>0</v>
      </c>
      <c r="P100" s="67">
        <v>0</v>
      </c>
      <c r="Q100" s="71">
        <f t="shared" si="20"/>
        <v>0</v>
      </c>
      <c r="R100" s="67">
        <v>2</v>
      </c>
      <c r="S100" s="71">
        <f t="shared" si="21"/>
        <v>0.002777777777777778</v>
      </c>
      <c r="T100" s="67">
        <v>0</v>
      </c>
      <c r="U100" s="72">
        <f t="shared" si="22"/>
        <v>0</v>
      </c>
      <c r="V100" s="73">
        <f t="shared" si="23"/>
        <v>0.002777777777777778</v>
      </c>
      <c r="W100" s="73"/>
      <c r="X100" s="73">
        <f>H100+V100</f>
        <v>0.013194444444444444</v>
      </c>
      <c r="Y100" s="67">
        <v>53</v>
      </c>
      <c r="Z100" s="114"/>
      <c r="AA100" s="115"/>
      <c r="AB100" s="193" t="str">
        <f t="shared" si="25"/>
        <v>СОШ 76               </v>
      </c>
    </row>
    <row r="101" spans="1:28" ht="12.75">
      <c r="A101" s="92">
        <v>23</v>
      </c>
      <c r="B101" s="130" t="s">
        <v>426</v>
      </c>
      <c r="C101" s="130" t="s">
        <v>763</v>
      </c>
      <c r="D101" s="130" t="s">
        <v>94</v>
      </c>
      <c r="E101" s="130" t="s">
        <v>381</v>
      </c>
      <c r="F101" s="131" t="s">
        <v>427</v>
      </c>
      <c r="G101" s="130" t="s">
        <v>94</v>
      </c>
      <c r="H101" s="132" t="s">
        <v>428</v>
      </c>
      <c r="I101" s="133" t="s">
        <v>425</v>
      </c>
      <c r="J101" s="134">
        <v>0</v>
      </c>
      <c r="K101" s="135">
        <f t="shared" si="17"/>
        <v>0</v>
      </c>
      <c r="L101" s="131">
        <v>0</v>
      </c>
      <c r="M101" s="135">
        <f t="shared" si="18"/>
        <v>0</v>
      </c>
      <c r="N101" s="131">
        <v>0</v>
      </c>
      <c r="O101" s="135">
        <f t="shared" si="19"/>
        <v>0</v>
      </c>
      <c r="P101" s="131">
        <v>0</v>
      </c>
      <c r="Q101" s="135">
        <f t="shared" si="20"/>
        <v>0</v>
      </c>
      <c r="R101" s="131">
        <v>0</v>
      </c>
      <c r="S101" s="135">
        <f t="shared" si="21"/>
        <v>0</v>
      </c>
      <c r="T101" s="131">
        <v>0</v>
      </c>
      <c r="U101" s="136">
        <f t="shared" si="22"/>
        <v>0</v>
      </c>
      <c r="V101" s="137">
        <f t="shared" si="23"/>
        <v>0</v>
      </c>
      <c r="W101" s="137"/>
      <c r="X101" s="137">
        <f>H101+V101</f>
        <v>0.006354166666666667</v>
      </c>
      <c r="Y101" s="131">
        <v>23</v>
      </c>
      <c r="Z101" s="110">
        <f>SUM(X101:X106)</f>
        <v>0.049004629629629634</v>
      </c>
      <c r="AA101" s="112">
        <f>RANK(Z101,$Z$9:$Z$107,1)</f>
        <v>11</v>
      </c>
      <c r="AB101" s="193" t="str">
        <f t="shared" si="25"/>
        <v>СОШ 77               </v>
      </c>
    </row>
    <row r="102" spans="1:28" ht="12.75">
      <c r="A102" s="93">
        <v>11</v>
      </c>
      <c r="B102" s="90" t="s">
        <v>442</v>
      </c>
      <c r="C102" s="90" t="s">
        <v>765</v>
      </c>
      <c r="D102" s="90" t="s">
        <v>94</v>
      </c>
      <c r="E102" s="90" t="s">
        <v>381</v>
      </c>
      <c r="F102" s="95" t="s">
        <v>74</v>
      </c>
      <c r="G102" s="90" t="s">
        <v>94</v>
      </c>
      <c r="H102" s="138" t="s">
        <v>443</v>
      </c>
      <c r="I102" s="139" t="s">
        <v>441</v>
      </c>
      <c r="J102" s="140">
        <v>0</v>
      </c>
      <c r="K102" s="141">
        <f t="shared" si="17"/>
        <v>0</v>
      </c>
      <c r="L102" s="95">
        <v>0</v>
      </c>
      <c r="M102" s="141">
        <f t="shared" si="18"/>
        <v>0</v>
      </c>
      <c r="N102" s="95">
        <v>0</v>
      </c>
      <c r="O102" s="141">
        <f t="shared" si="19"/>
        <v>0</v>
      </c>
      <c r="P102" s="95">
        <v>0</v>
      </c>
      <c r="Q102" s="141">
        <f t="shared" si="20"/>
        <v>0</v>
      </c>
      <c r="R102" s="95">
        <v>0</v>
      </c>
      <c r="S102" s="141">
        <f t="shared" si="21"/>
        <v>0</v>
      </c>
      <c r="T102" s="95">
        <v>0</v>
      </c>
      <c r="U102" s="142">
        <f t="shared" si="22"/>
        <v>0</v>
      </c>
      <c r="V102" s="143">
        <f t="shared" si="23"/>
        <v>0</v>
      </c>
      <c r="W102" s="143"/>
      <c r="X102" s="143">
        <f>H102+V102</f>
        <v>0.006550925925925926</v>
      </c>
      <c r="Y102" s="95">
        <v>11</v>
      </c>
      <c r="Z102" s="2"/>
      <c r="AA102" s="113"/>
      <c r="AB102" s="193" t="str">
        <f t="shared" si="25"/>
        <v>СОШ 77               </v>
      </c>
    </row>
    <row r="103" spans="1:28" ht="12.75">
      <c r="A103" s="93">
        <v>37</v>
      </c>
      <c r="B103" s="90" t="s">
        <v>380</v>
      </c>
      <c r="C103" s="90" t="s">
        <v>763</v>
      </c>
      <c r="D103" s="90" t="s">
        <v>94</v>
      </c>
      <c r="E103" s="90" t="s">
        <v>381</v>
      </c>
      <c r="F103" s="95" t="s">
        <v>382</v>
      </c>
      <c r="G103" s="90" t="s">
        <v>94</v>
      </c>
      <c r="H103" s="138" t="s">
        <v>383</v>
      </c>
      <c r="I103" s="139" t="s">
        <v>379</v>
      </c>
      <c r="J103" s="140">
        <v>1</v>
      </c>
      <c r="K103" s="141">
        <f t="shared" si="17"/>
        <v>0.001388888888888889</v>
      </c>
      <c r="L103" s="95">
        <v>0</v>
      </c>
      <c r="M103" s="141">
        <f t="shared" si="18"/>
        <v>0</v>
      </c>
      <c r="N103" s="95">
        <v>0</v>
      </c>
      <c r="O103" s="141">
        <f t="shared" si="19"/>
        <v>0</v>
      </c>
      <c r="P103" s="95">
        <v>0</v>
      </c>
      <c r="Q103" s="141">
        <f t="shared" si="20"/>
        <v>0</v>
      </c>
      <c r="R103" s="95">
        <v>0</v>
      </c>
      <c r="S103" s="141">
        <f t="shared" si="21"/>
        <v>0</v>
      </c>
      <c r="T103" s="95">
        <v>2</v>
      </c>
      <c r="U103" s="142">
        <f t="shared" si="22"/>
        <v>0.0006944444444444445</v>
      </c>
      <c r="V103" s="143">
        <f t="shared" si="23"/>
        <v>0.0020833333333333333</v>
      </c>
      <c r="W103" s="143"/>
      <c r="X103" s="143">
        <f>H103+V103</f>
        <v>0.007997685185185186</v>
      </c>
      <c r="Y103" s="95">
        <v>37</v>
      </c>
      <c r="Z103" s="2"/>
      <c r="AA103" s="113"/>
      <c r="AB103" s="193" t="str">
        <f t="shared" si="25"/>
        <v>СОШ 77               </v>
      </c>
    </row>
    <row r="104" spans="1:28" ht="12.75">
      <c r="A104" s="93">
        <v>25</v>
      </c>
      <c r="B104" s="90" t="s">
        <v>449</v>
      </c>
      <c r="C104" s="90" t="s">
        <v>765</v>
      </c>
      <c r="D104" s="90" t="s">
        <v>94</v>
      </c>
      <c r="E104" s="90" t="s">
        <v>381</v>
      </c>
      <c r="F104" s="95" t="s">
        <v>65</v>
      </c>
      <c r="G104" s="90" t="s">
        <v>94</v>
      </c>
      <c r="H104" s="138" t="s">
        <v>450</v>
      </c>
      <c r="I104" s="139" t="s">
        <v>448</v>
      </c>
      <c r="J104" s="140">
        <v>1</v>
      </c>
      <c r="K104" s="141">
        <f t="shared" si="17"/>
        <v>0.001388888888888889</v>
      </c>
      <c r="L104" s="95">
        <v>0</v>
      </c>
      <c r="M104" s="141">
        <f t="shared" si="18"/>
        <v>0</v>
      </c>
      <c r="N104" s="95">
        <v>0</v>
      </c>
      <c r="O104" s="141">
        <f t="shared" si="19"/>
        <v>0</v>
      </c>
      <c r="P104" s="95">
        <v>0</v>
      </c>
      <c r="Q104" s="141">
        <f t="shared" si="20"/>
        <v>0</v>
      </c>
      <c r="R104" s="95">
        <v>0</v>
      </c>
      <c r="S104" s="141">
        <f t="shared" si="21"/>
        <v>0</v>
      </c>
      <c r="T104" s="95">
        <v>2</v>
      </c>
      <c r="U104" s="142">
        <f t="shared" si="22"/>
        <v>0.0006944444444444445</v>
      </c>
      <c r="V104" s="143">
        <f t="shared" si="23"/>
        <v>0.0020833333333333333</v>
      </c>
      <c r="W104" s="143"/>
      <c r="X104" s="143">
        <f>H104+V104-W104</f>
        <v>0.008703703703703703</v>
      </c>
      <c r="Y104" s="95">
        <v>25</v>
      </c>
      <c r="Z104" s="2"/>
      <c r="AA104" s="113"/>
      <c r="AB104" s="193" t="str">
        <f t="shared" si="25"/>
        <v>СОШ 77               </v>
      </c>
    </row>
    <row r="105" spans="1:28" ht="12.75">
      <c r="A105" s="93">
        <v>30</v>
      </c>
      <c r="B105" s="90" t="s">
        <v>505</v>
      </c>
      <c r="C105" s="90" t="s">
        <v>765</v>
      </c>
      <c r="D105" s="90" t="s">
        <v>94</v>
      </c>
      <c r="E105" s="90" t="s">
        <v>381</v>
      </c>
      <c r="F105" s="95" t="s">
        <v>506</v>
      </c>
      <c r="G105" s="90" t="s">
        <v>94</v>
      </c>
      <c r="H105" s="138" t="s">
        <v>507</v>
      </c>
      <c r="I105" s="139" t="s">
        <v>41</v>
      </c>
      <c r="J105" s="140">
        <v>1</v>
      </c>
      <c r="K105" s="141">
        <f>J105*$K$1</f>
        <v>0.001388888888888889</v>
      </c>
      <c r="L105" s="95">
        <v>0</v>
      </c>
      <c r="M105" s="141">
        <f>L105*$K$1</f>
        <v>0</v>
      </c>
      <c r="N105" s="95">
        <v>0</v>
      </c>
      <c r="O105" s="141">
        <f>N105*$K$1</f>
        <v>0</v>
      </c>
      <c r="P105" s="95">
        <v>0</v>
      </c>
      <c r="Q105" s="141">
        <f>P105*$K$1</f>
        <v>0</v>
      </c>
      <c r="R105" s="95">
        <v>0</v>
      </c>
      <c r="S105" s="141">
        <f>R105*$K$1</f>
        <v>0</v>
      </c>
      <c r="T105" s="95">
        <v>0</v>
      </c>
      <c r="U105" s="142">
        <f>T105*$U$1</f>
        <v>0</v>
      </c>
      <c r="V105" s="143">
        <f>K105+M105+O105+Q105+S105+U105</f>
        <v>0.001388888888888889</v>
      </c>
      <c r="W105" s="143"/>
      <c r="X105" s="143">
        <f>H105+V105-W105</f>
        <v>0.00912037037037037</v>
      </c>
      <c r="Y105" s="95">
        <v>30</v>
      </c>
      <c r="Z105" s="2"/>
      <c r="AA105" s="113"/>
      <c r="AB105" s="193" t="str">
        <f t="shared" si="25"/>
        <v>СОШ 77               </v>
      </c>
    </row>
    <row r="106" spans="1:28" ht="12.75">
      <c r="A106" s="93">
        <v>39</v>
      </c>
      <c r="B106" s="90" t="s">
        <v>483</v>
      </c>
      <c r="C106" s="90" t="s">
        <v>765</v>
      </c>
      <c r="D106" s="90" t="s">
        <v>94</v>
      </c>
      <c r="E106" s="90" t="s">
        <v>381</v>
      </c>
      <c r="F106" s="95" t="s">
        <v>484</v>
      </c>
      <c r="G106" s="90" t="s">
        <v>94</v>
      </c>
      <c r="H106" s="138" t="s">
        <v>485</v>
      </c>
      <c r="I106" s="139" t="s">
        <v>482</v>
      </c>
      <c r="J106" s="140">
        <v>1</v>
      </c>
      <c r="K106" s="141">
        <f>J106*$K$1</f>
        <v>0.001388888888888889</v>
      </c>
      <c r="L106" s="95">
        <v>0</v>
      </c>
      <c r="M106" s="141">
        <f>L106*$K$1</f>
        <v>0</v>
      </c>
      <c r="N106" s="95">
        <v>1</v>
      </c>
      <c r="O106" s="141">
        <f>N106*$K$1</f>
        <v>0.001388888888888889</v>
      </c>
      <c r="P106" s="95">
        <v>0</v>
      </c>
      <c r="Q106" s="141">
        <f>P106*$K$1</f>
        <v>0</v>
      </c>
      <c r="R106" s="95">
        <v>0</v>
      </c>
      <c r="S106" s="141">
        <f>R106*$K$1</f>
        <v>0</v>
      </c>
      <c r="T106" s="95">
        <v>1</v>
      </c>
      <c r="U106" s="142">
        <f>T106*$U$1</f>
        <v>0.00034722222222222224</v>
      </c>
      <c r="V106" s="143">
        <f>K106+M106+O106+Q106+S106+U106</f>
        <v>0.003125</v>
      </c>
      <c r="W106" s="143"/>
      <c r="X106" s="143">
        <f>H106+V106-W106</f>
        <v>0.010277777777777778</v>
      </c>
      <c r="Y106" s="95">
        <v>39</v>
      </c>
      <c r="Z106" s="2"/>
      <c r="AA106" s="113"/>
      <c r="AB106" s="193" t="str">
        <f t="shared" si="25"/>
        <v>СОШ 77               </v>
      </c>
    </row>
    <row r="107" spans="1:28" ht="13.5" thickBot="1">
      <c r="A107" s="128">
        <v>41</v>
      </c>
      <c r="B107" s="144" t="s">
        <v>789</v>
      </c>
      <c r="C107" s="144" t="s">
        <v>765</v>
      </c>
      <c r="D107" s="144" t="s">
        <v>94</v>
      </c>
      <c r="E107" s="144" t="s">
        <v>381</v>
      </c>
      <c r="F107" s="145">
        <v>105</v>
      </c>
      <c r="G107" s="144" t="s">
        <v>94</v>
      </c>
      <c r="H107" s="146">
        <v>0.010416666666666666</v>
      </c>
      <c r="I107" s="144"/>
      <c r="J107" s="148">
        <v>0</v>
      </c>
      <c r="K107" s="149">
        <f>J107*$K$1</f>
        <v>0</v>
      </c>
      <c r="L107" s="145">
        <v>0</v>
      </c>
      <c r="M107" s="149">
        <f>L107*$K$1</f>
        <v>0</v>
      </c>
      <c r="N107" s="145">
        <v>0</v>
      </c>
      <c r="O107" s="149">
        <f>N107*$K$1</f>
        <v>0</v>
      </c>
      <c r="P107" s="145">
        <v>0</v>
      </c>
      <c r="Q107" s="149">
        <f>P107*$K$1</f>
        <v>0</v>
      </c>
      <c r="R107" s="145">
        <v>0</v>
      </c>
      <c r="S107" s="149">
        <f>R107*$K$1</f>
        <v>0</v>
      </c>
      <c r="T107" s="145">
        <v>0</v>
      </c>
      <c r="U107" s="150">
        <f>T107*$U$1</f>
        <v>0</v>
      </c>
      <c r="V107" s="151">
        <f>K107+M107+O107+Q107+S107+U107</f>
        <v>0</v>
      </c>
      <c r="W107" s="151"/>
      <c r="X107" s="151">
        <f>H107+V107</f>
        <v>0.010416666666666666</v>
      </c>
      <c r="Y107" s="145">
        <v>41</v>
      </c>
      <c r="Z107" s="114"/>
      <c r="AA107" s="115"/>
      <c r="AB107" s="193" t="str">
        <f t="shared" si="25"/>
        <v>СОШ 77               </v>
      </c>
    </row>
    <row r="108" spans="1:28" ht="13.5" thickBot="1">
      <c r="A108" s="170" t="s">
        <v>783</v>
      </c>
      <c r="B108" s="101"/>
      <c r="C108" s="101"/>
      <c r="D108" s="102"/>
      <c r="E108" s="102"/>
      <c r="F108" s="100"/>
      <c r="G108" s="102"/>
      <c r="H108" s="103"/>
      <c r="I108" s="102"/>
      <c r="J108" s="104"/>
      <c r="K108" s="105"/>
      <c r="L108" s="100"/>
      <c r="M108" s="105"/>
      <c r="N108" s="100"/>
      <c r="O108" s="105"/>
      <c r="P108" s="100"/>
      <c r="Q108" s="105"/>
      <c r="R108" s="100"/>
      <c r="S108" s="105"/>
      <c r="T108" s="100"/>
      <c r="U108" s="106"/>
      <c r="V108" s="107"/>
      <c r="W108" s="107"/>
      <c r="X108" s="107"/>
      <c r="Y108" s="100"/>
      <c r="Z108" s="108"/>
      <c r="AA108" s="109"/>
      <c r="AB108" s="109"/>
    </row>
    <row r="109" spans="1:28" ht="12.75">
      <c r="A109" s="85">
        <v>1</v>
      </c>
      <c r="B109" s="49" t="s">
        <v>646</v>
      </c>
      <c r="C109" s="49" t="s">
        <v>765</v>
      </c>
      <c r="D109" s="49" t="s">
        <v>190</v>
      </c>
      <c r="E109" s="49" t="s">
        <v>647</v>
      </c>
      <c r="F109" s="50" t="s">
        <v>648</v>
      </c>
      <c r="G109" s="49" t="s">
        <v>190</v>
      </c>
      <c r="H109" s="51" t="s">
        <v>649</v>
      </c>
      <c r="I109" s="52" t="s">
        <v>354</v>
      </c>
      <c r="J109" s="53">
        <v>0</v>
      </c>
      <c r="K109" s="54">
        <f aca="true" t="shared" si="26" ref="K109:K140">J109*$K$1</f>
        <v>0</v>
      </c>
      <c r="L109" s="50">
        <v>1</v>
      </c>
      <c r="M109" s="54">
        <f aca="true" t="shared" si="27" ref="M109:M140">L109*$K$1</f>
        <v>0.001388888888888889</v>
      </c>
      <c r="N109" s="50">
        <v>0</v>
      </c>
      <c r="O109" s="54">
        <f aca="true" t="shared" si="28" ref="O109:O140">N109*$K$1</f>
        <v>0</v>
      </c>
      <c r="P109" s="50">
        <v>0</v>
      </c>
      <c r="Q109" s="54">
        <f aca="true" t="shared" si="29" ref="Q109:Q140">P109*$K$1</f>
        <v>0</v>
      </c>
      <c r="R109" s="50">
        <v>0</v>
      </c>
      <c r="S109" s="54">
        <f aca="true" t="shared" si="30" ref="S109:S140">R109*$K$1</f>
        <v>0</v>
      </c>
      <c r="T109" s="50">
        <v>0</v>
      </c>
      <c r="U109" s="55">
        <f aca="true" t="shared" si="31" ref="U109:U140">T109*$U$1</f>
        <v>0</v>
      </c>
      <c r="V109" s="56">
        <f aca="true" t="shared" si="32" ref="V109:V140">K109+M109+O109+Q109+S109+U109</f>
        <v>0.001388888888888889</v>
      </c>
      <c r="W109" s="56"/>
      <c r="X109" s="56">
        <f aca="true" t="shared" si="33" ref="X109:X140">H109+V109-W109</f>
        <v>0.007731481481481481</v>
      </c>
      <c r="Y109" s="50">
        <v>7</v>
      </c>
      <c r="Z109" s="110">
        <f>SUM(X109:X114)</f>
        <v>0.05611111111111111</v>
      </c>
      <c r="AA109" s="112">
        <f>RANK(Z109,$Z$109:$Z$177,1)</f>
        <v>10</v>
      </c>
      <c r="AB109" s="213" t="str">
        <f t="shared" si="25"/>
        <v>49-2                 </v>
      </c>
    </row>
    <row r="110" spans="1:28" ht="12.75">
      <c r="A110" s="60">
        <v>2</v>
      </c>
      <c r="B110" s="17" t="s">
        <v>673</v>
      </c>
      <c r="C110" s="17" t="s">
        <v>765</v>
      </c>
      <c r="D110" s="17" t="s">
        <v>190</v>
      </c>
      <c r="E110" s="17" t="s">
        <v>647</v>
      </c>
      <c r="F110" s="18" t="s">
        <v>674</v>
      </c>
      <c r="G110" s="17" t="s">
        <v>190</v>
      </c>
      <c r="H110" s="40" t="s">
        <v>460</v>
      </c>
      <c r="I110" s="19" t="s">
        <v>391</v>
      </c>
      <c r="J110" s="20">
        <v>0</v>
      </c>
      <c r="K110" s="21">
        <f t="shared" si="26"/>
        <v>0</v>
      </c>
      <c r="L110" s="18">
        <v>1</v>
      </c>
      <c r="M110" s="21">
        <f t="shared" si="27"/>
        <v>0.001388888888888889</v>
      </c>
      <c r="N110" s="18">
        <v>0</v>
      </c>
      <c r="O110" s="21">
        <f t="shared" si="28"/>
        <v>0</v>
      </c>
      <c r="P110" s="18">
        <v>0</v>
      </c>
      <c r="Q110" s="21">
        <f t="shared" si="29"/>
        <v>0</v>
      </c>
      <c r="R110" s="18">
        <v>0</v>
      </c>
      <c r="S110" s="21">
        <f t="shared" si="30"/>
        <v>0</v>
      </c>
      <c r="T110" s="18">
        <v>0</v>
      </c>
      <c r="U110" s="22">
        <f t="shared" si="31"/>
        <v>0</v>
      </c>
      <c r="V110" s="26">
        <f t="shared" si="32"/>
        <v>0.001388888888888889</v>
      </c>
      <c r="W110" s="26"/>
      <c r="X110" s="26">
        <f t="shared" si="33"/>
        <v>0.008159722222222223</v>
      </c>
      <c r="Y110" s="18">
        <v>10</v>
      </c>
      <c r="Z110" s="2"/>
      <c r="AA110" s="113"/>
      <c r="AB110" s="214" t="str">
        <f t="shared" si="25"/>
        <v>49-2                 </v>
      </c>
    </row>
    <row r="111" spans="1:28" ht="12.75">
      <c r="A111" s="60">
        <v>3</v>
      </c>
      <c r="B111" s="90" t="s">
        <v>714</v>
      </c>
      <c r="C111" s="90" t="s">
        <v>765</v>
      </c>
      <c r="D111" s="90" t="s">
        <v>190</v>
      </c>
      <c r="E111" s="90" t="s">
        <v>647</v>
      </c>
      <c r="F111" s="95" t="s">
        <v>715</v>
      </c>
      <c r="G111" s="90" t="s">
        <v>190</v>
      </c>
      <c r="H111" s="138" t="s">
        <v>716</v>
      </c>
      <c r="I111" s="139" t="s">
        <v>444</v>
      </c>
      <c r="J111" s="140">
        <v>0</v>
      </c>
      <c r="K111" s="141">
        <f t="shared" si="26"/>
        <v>0</v>
      </c>
      <c r="L111" s="95">
        <v>1</v>
      </c>
      <c r="M111" s="141">
        <f t="shared" si="27"/>
        <v>0.001388888888888889</v>
      </c>
      <c r="N111" s="95">
        <v>0</v>
      </c>
      <c r="O111" s="141">
        <f t="shared" si="28"/>
        <v>0</v>
      </c>
      <c r="P111" s="95">
        <v>0</v>
      </c>
      <c r="Q111" s="141">
        <f t="shared" si="29"/>
        <v>0</v>
      </c>
      <c r="R111" s="95">
        <v>0</v>
      </c>
      <c r="S111" s="141">
        <f t="shared" si="30"/>
        <v>0</v>
      </c>
      <c r="T111" s="95">
        <v>0</v>
      </c>
      <c r="U111" s="142">
        <f t="shared" si="31"/>
        <v>0</v>
      </c>
      <c r="V111" s="143">
        <f t="shared" si="32"/>
        <v>0.001388888888888889</v>
      </c>
      <c r="W111" s="143"/>
      <c r="X111" s="143">
        <f t="shared" si="33"/>
        <v>0.00931712962962963</v>
      </c>
      <c r="Y111" s="95">
        <v>15</v>
      </c>
      <c r="Z111" s="2"/>
      <c r="AA111" s="113"/>
      <c r="AB111" s="214" t="str">
        <f t="shared" si="25"/>
        <v>49-2                 </v>
      </c>
    </row>
    <row r="112" spans="1:28" ht="12.75">
      <c r="A112" s="60">
        <v>4</v>
      </c>
      <c r="B112" s="90" t="s">
        <v>670</v>
      </c>
      <c r="C112" s="90" t="s">
        <v>765</v>
      </c>
      <c r="D112" s="90" t="s">
        <v>190</v>
      </c>
      <c r="E112" s="90" t="s">
        <v>647</v>
      </c>
      <c r="F112" s="95" t="s">
        <v>671</v>
      </c>
      <c r="G112" s="90" t="s">
        <v>190</v>
      </c>
      <c r="H112" s="138" t="s">
        <v>672</v>
      </c>
      <c r="I112" s="139" t="s">
        <v>388</v>
      </c>
      <c r="J112" s="140">
        <v>1</v>
      </c>
      <c r="K112" s="141">
        <f t="shared" si="26"/>
        <v>0.001388888888888889</v>
      </c>
      <c r="L112" s="95">
        <v>1</v>
      </c>
      <c r="M112" s="141">
        <f t="shared" si="27"/>
        <v>0.001388888888888889</v>
      </c>
      <c r="N112" s="95">
        <v>0</v>
      </c>
      <c r="O112" s="141">
        <f t="shared" si="28"/>
        <v>0</v>
      </c>
      <c r="P112" s="95">
        <v>0</v>
      </c>
      <c r="Q112" s="141">
        <f t="shared" si="29"/>
        <v>0</v>
      </c>
      <c r="R112" s="95">
        <v>0</v>
      </c>
      <c r="S112" s="141">
        <f t="shared" si="30"/>
        <v>0</v>
      </c>
      <c r="T112" s="95">
        <v>0</v>
      </c>
      <c r="U112" s="142">
        <f t="shared" si="31"/>
        <v>0</v>
      </c>
      <c r="V112" s="143">
        <f t="shared" si="32"/>
        <v>0.002777777777777778</v>
      </c>
      <c r="W112" s="143"/>
      <c r="X112" s="143">
        <f t="shared" si="33"/>
        <v>0.00945601851851852</v>
      </c>
      <c r="Y112" s="95">
        <v>16</v>
      </c>
      <c r="Z112" s="2"/>
      <c r="AA112" s="113"/>
      <c r="AB112" s="214" t="str">
        <f t="shared" si="25"/>
        <v>49-2                 </v>
      </c>
    </row>
    <row r="113" spans="1:28" ht="12.75">
      <c r="A113" s="60">
        <v>5</v>
      </c>
      <c r="B113" s="90" t="s">
        <v>711</v>
      </c>
      <c r="C113" s="90" t="s">
        <v>765</v>
      </c>
      <c r="D113" s="90" t="s">
        <v>190</v>
      </c>
      <c r="E113" s="90" t="s">
        <v>647</v>
      </c>
      <c r="F113" s="95" t="s">
        <v>712</v>
      </c>
      <c r="G113" s="90" t="s">
        <v>190</v>
      </c>
      <c r="H113" s="138" t="s">
        <v>713</v>
      </c>
      <c r="I113" s="139" t="s">
        <v>441</v>
      </c>
      <c r="J113" s="140">
        <v>1</v>
      </c>
      <c r="K113" s="141">
        <f t="shared" si="26"/>
        <v>0.001388888888888889</v>
      </c>
      <c r="L113" s="95">
        <v>1</v>
      </c>
      <c r="M113" s="141">
        <f t="shared" si="27"/>
        <v>0.001388888888888889</v>
      </c>
      <c r="N113" s="95">
        <v>0</v>
      </c>
      <c r="O113" s="141">
        <f t="shared" si="28"/>
        <v>0</v>
      </c>
      <c r="P113" s="95">
        <v>0</v>
      </c>
      <c r="Q113" s="141">
        <f t="shared" si="29"/>
        <v>0</v>
      </c>
      <c r="R113" s="95">
        <v>0</v>
      </c>
      <c r="S113" s="141">
        <f t="shared" si="30"/>
        <v>0</v>
      </c>
      <c r="T113" s="95">
        <v>0</v>
      </c>
      <c r="U113" s="142">
        <f t="shared" si="31"/>
        <v>0</v>
      </c>
      <c r="V113" s="143">
        <f t="shared" si="32"/>
        <v>0.002777777777777778</v>
      </c>
      <c r="W113" s="143"/>
      <c r="X113" s="143">
        <f t="shared" si="33"/>
        <v>0.010659722222222221</v>
      </c>
      <c r="Y113" s="95">
        <v>21</v>
      </c>
      <c r="Z113" s="2"/>
      <c r="AA113" s="113"/>
      <c r="AB113" s="214" t="str">
        <f t="shared" si="25"/>
        <v>49-2                 </v>
      </c>
    </row>
    <row r="114" spans="1:28" ht="13.5" thickBot="1">
      <c r="A114" s="65">
        <v>6</v>
      </c>
      <c r="B114" s="144" t="s">
        <v>735</v>
      </c>
      <c r="C114" s="144" t="s">
        <v>765</v>
      </c>
      <c r="D114" s="144" t="s">
        <v>190</v>
      </c>
      <c r="E114" s="144" t="s">
        <v>647</v>
      </c>
      <c r="F114" s="145" t="s">
        <v>736</v>
      </c>
      <c r="G114" s="144" t="s">
        <v>190</v>
      </c>
      <c r="H114" s="146" t="s">
        <v>737</v>
      </c>
      <c r="I114" s="147" t="s">
        <v>472</v>
      </c>
      <c r="J114" s="148">
        <v>1</v>
      </c>
      <c r="K114" s="149">
        <f t="shared" si="26"/>
        <v>0.001388888888888889</v>
      </c>
      <c r="L114" s="145">
        <v>0</v>
      </c>
      <c r="M114" s="149">
        <f t="shared" si="27"/>
        <v>0</v>
      </c>
      <c r="N114" s="145">
        <v>0</v>
      </c>
      <c r="O114" s="149">
        <f t="shared" si="28"/>
        <v>0</v>
      </c>
      <c r="P114" s="145">
        <v>0</v>
      </c>
      <c r="Q114" s="149">
        <f t="shared" si="29"/>
        <v>0</v>
      </c>
      <c r="R114" s="145">
        <v>0</v>
      </c>
      <c r="S114" s="149">
        <f t="shared" si="30"/>
        <v>0</v>
      </c>
      <c r="T114" s="145">
        <v>0</v>
      </c>
      <c r="U114" s="150">
        <f t="shared" si="31"/>
        <v>0</v>
      </c>
      <c r="V114" s="151">
        <f t="shared" si="32"/>
        <v>0.001388888888888889</v>
      </c>
      <c r="W114" s="151"/>
      <c r="X114" s="151">
        <f t="shared" si="33"/>
        <v>0.010787037037037038</v>
      </c>
      <c r="Y114" s="145">
        <v>22</v>
      </c>
      <c r="Z114" s="114"/>
      <c r="AA114" s="115"/>
      <c r="AB114" s="215" t="str">
        <f t="shared" si="25"/>
        <v>49-2                 </v>
      </c>
    </row>
    <row r="115" spans="1:28" ht="12.75">
      <c r="A115" s="85">
        <v>7</v>
      </c>
      <c r="B115" s="94" t="s">
        <v>600</v>
      </c>
      <c r="C115" s="94" t="s">
        <v>763</v>
      </c>
      <c r="D115" s="94" t="s">
        <v>190</v>
      </c>
      <c r="E115" s="94" t="s">
        <v>601</v>
      </c>
      <c r="F115" s="129" t="s">
        <v>59</v>
      </c>
      <c r="G115" s="94" t="s">
        <v>190</v>
      </c>
      <c r="H115" s="152" t="s">
        <v>602</v>
      </c>
      <c r="I115" s="153" t="s">
        <v>288</v>
      </c>
      <c r="J115" s="154">
        <v>0</v>
      </c>
      <c r="K115" s="155">
        <f t="shared" si="26"/>
        <v>0</v>
      </c>
      <c r="L115" s="129">
        <v>0</v>
      </c>
      <c r="M115" s="155">
        <f t="shared" si="27"/>
        <v>0</v>
      </c>
      <c r="N115" s="129">
        <v>0</v>
      </c>
      <c r="O115" s="155">
        <f t="shared" si="28"/>
        <v>0</v>
      </c>
      <c r="P115" s="129">
        <v>0</v>
      </c>
      <c r="Q115" s="155">
        <f t="shared" si="29"/>
        <v>0</v>
      </c>
      <c r="R115" s="129">
        <v>0</v>
      </c>
      <c r="S115" s="155">
        <f t="shared" si="30"/>
        <v>0</v>
      </c>
      <c r="T115" s="129">
        <v>0</v>
      </c>
      <c r="U115" s="156">
        <f t="shared" si="31"/>
        <v>0</v>
      </c>
      <c r="V115" s="157">
        <f t="shared" si="32"/>
        <v>0</v>
      </c>
      <c r="W115" s="157">
        <v>0.00042824074074074075</v>
      </c>
      <c r="X115" s="157">
        <f t="shared" si="33"/>
        <v>0.004375</v>
      </c>
      <c r="Y115" s="129">
        <v>7</v>
      </c>
      <c r="Z115" s="98">
        <f>SUM(X115:X120)</f>
        <v>0.04116898148148148</v>
      </c>
      <c r="AA115" s="208">
        <f>RANK(Z115,$Z$109:$Z$177,1)</f>
        <v>4</v>
      </c>
      <c r="AB115" s="217" t="str">
        <f t="shared" si="25"/>
        <v>Абрис                </v>
      </c>
    </row>
    <row r="116" spans="1:28" ht="12.75">
      <c r="A116" s="60">
        <v>8</v>
      </c>
      <c r="B116" s="17" t="s">
        <v>644</v>
      </c>
      <c r="C116" s="17" t="s">
        <v>765</v>
      </c>
      <c r="D116" s="17" t="s">
        <v>190</v>
      </c>
      <c r="E116" s="17" t="s">
        <v>601</v>
      </c>
      <c r="F116" s="18" t="s">
        <v>67</v>
      </c>
      <c r="G116" s="17" t="s">
        <v>190</v>
      </c>
      <c r="H116" s="40" t="s">
        <v>645</v>
      </c>
      <c r="I116" s="19" t="s">
        <v>351</v>
      </c>
      <c r="J116" s="20">
        <v>0</v>
      </c>
      <c r="K116" s="21">
        <f t="shared" si="26"/>
        <v>0</v>
      </c>
      <c r="L116" s="18">
        <v>0</v>
      </c>
      <c r="M116" s="21">
        <f t="shared" si="27"/>
        <v>0</v>
      </c>
      <c r="N116" s="18">
        <v>0</v>
      </c>
      <c r="O116" s="21">
        <f t="shared" si="28"/>
        <v>0</v>
      </c>
      <c r="P116" s="18">
        <v>0</v>
      </c>
      <c r="Q116" s="21">
        <f t="shared" si="29"/>
        <v>0</v>
      </c>
      <c r="R116" s="18">
        <v>0</v>
      </c>
      <c r="S116" s="21">
        <f t="shared" si="30"/>
        <v>0</v>
      </c>
      <c r="T116" s="18">
        <v>0</v>
      </c>
      <c r="U116" s="22">
        <f t="shared" si="31"/>
        <v>0</v>
      </c>
      <c r="V116" s="26">
        <f t="shared" si="32"/>
        <v>0</v>
      </c>
      <c r="W116" s="26"/>
      <c r="X116" s="26">
        <f t="shared" si="33"/>
        <v>0.006284722222222223</v>
      </c>
      <c r="Y116" s="18">
        <v>4</v>
      </c>
      <c r="Z116" s="2"/>
      <c r="AA116" s="113"/>
      <c r="AB116" s="193" t="str">
        <f t="shared" si="25"/>
        <v>Абрис                </v>
      </c>
    </row>
    <row r="117" spans="1:28" ht="12.75">
      <c r="A117" s="60">
        <v>9</v>
      </c>
      <c r="B117" s="90" t="s">
        <v>262</v>
      </c>
      <c r="C117" s="90" t="s">
        <v>763</v>
      </c>
      <c r="D117" s="90" t="s">
        <v>190</v>
      </c>
      <c r="E117" s="90" t="s">
        <v>601</v>
      </c>
      <c r="F117" s="95" t="s">
        <v>603</v>
      </c>
      <c r="G117" s="90" t="s">
        <v>190</v>
      </c>
      <c r="H117" s="138" t="s">
        <v>604</v>
      </c>
      <c r="I117" s="139" t="s">
        <v>291</v>
      </c>
      <c r="J117" s="140">
        <v>1</v>
      </c>
      <c r="K117" s="141">
        <f t="shared" si="26"/>
        <v>0.001388888888888889</v>
      </c>
      <c r="L117" s="95">
        <v>0</v>
      </c>
      <c r="M117" s="141">
        <f t="shared" si="27"/>
        <v>0</v>
      </c>
      <c r="N117" s="95">
        <v>0</v>
      </c>
      <c r="O117" s="141">
        <f t="shared" si="28"/>
        <v>0</v>
      </c>
      <c r="P117" s="95">
        <v>0</v>
      </c>
      <c r="Q117" s="141">
        <f t="shared" si="29"/>
        <v>0</v>
      </c>
      <c r="R117" s="95">
        <v>0</v>
      </c>
      <c r="S117" s="141">
        <f t="shared" si="30"/>
        <v>0</v>
      </c>
      <c r="T117" s="95">
        <v>0</v>
      </c>
      <c r="U117" s="142">
        <f t="shared" si="31"/>
        <v>0</v>
      </c>
      <c r="V117" s="143">
        <f t="shared" si="32"/>
        <v>0.001388888888888889</v>
      </c>
      <c r="W117" s="143"/>
      <c r="X117" s="143">
        <f t="shared" si="33"/>
        <v>0.006354166666666667</v>
      </c>
      <c r="Y117" s="95">
        <v>16</v>
      </c>
      <c r="Z117" s="2"/>
      <c r="AA117" s="113"/>
      <c r="AB117" s="193" t="str">
        <f t="shared" si="25"/>
        <v>Абрис                </v>
      </c>
    </row>
    <row r="118" spans="1:28" ht="12.75">
      <c r="A118" s="60">
        <v>10</v>
      </c>
      <c r="B118" s="17" t="s">
        <v>322</v>
      </c>
      <c r="C118" s="17" t="s">
        <v>765</v>
      </c>
      <c r="D118" s="17" t="s">
        <v>190</v>
      </c>
      <c r="E118" s="17" t="s">
        <v>601</v>
      </c>
      <c r="F118" s="18" t="s">
        <v>68</v>
      </c>
      <c r="G118" s="17" t="s">
        <v>190</v>
      </c>
      <c r="H118" s="40" t="s">
        <v>613</v>
      </c>
      <c r="I118" s="19" t="s">
        <v>306</v>
      </c>
      <c r="J118" s="20">
        <v>1</v>
      </c>
      <c r="K118" s="21">
        <f t="shared" si="26"/>
        <v>0.001388888888888889</v>
      </c>
      <c r="L118" s="18">
        <v>0</v>
      </c>
      <c r="M118" s="21">
        <f t="shared" si="27"/>
        <v>0</v>
      </c>
      <c r="N118" s="18">
        <v>0</v>
      </c>
      <c r="O118" s="21">
        <f t="shared" si="28"/>
        <v>0</v>
      </c>
      <c r="P118" s="18">
        <v>0</v>
      </c>
      <c r="Q118" s="21">
        <f t="shared" si="29"/>
        <v>0</v>
      </c>
      <c r="R118" s="18">
        <v>0</v>
      </c>
      <c r="S118" s="21">
        <f t="shared" si="30"/>
        <v>0</v>
      </c>
      <c r="T118" s="18">
        <v>0</v>
      </c>
      <c r="U118" s="22">
        <f t="shared" si="31"/>
        <v>0</v>
      </c>
      <c r="V118" s="26">
        <f t="shared" si="32"/>
        <v>0.001388888888888889</v>
      </c>
      <c r="W118" s="26"/>
      <c r="X118" s="26">
        <f t="shared" si="33"/>
        <v>0.007245370370370372</v>
      </c>
      <c r="Y118" s="18">
        <v>6</v>
      </c>
      <c r="Z118" s="2"/>
      <c r="AA118" s="113"/>
      <c r="AB118" s="193" t="str">
        <f t="shared" si="25"/>
        <v>Абрис                </v>
      </c>
    </row>
    <row r="119" spans="1:28" ht="12.75">
      <c r="A119" s="60">
        <v>11</v>
      </c>
      <c r="B119" s="90" t="s">
        <v>663</v>
      </c>
      <c r="C119" s="90" t="s">
        <v>763</v>
      </c>
      <c r="D119" s="90" t="s">
        <v>190</v>
      </c>
      <c r="E119" s="90" t="s">
        <v>601</v>
      </c>
      <c r="F119" s="95" t="s">
        <v>69</v>
      </c>
      <c r="G119" s="90" t="s">
        <v>190</v>
      </c>
      <c r="H119" s="138" t="s">
        <v>664</v>
      </c>
      <c r="I119" s="139" t="s">
        <v>376</v>
      </c>
      <c r="J119" s="140">
        <v>1</v>
      </c>
      <c r="K119" s="141">
        <f t="shared" si="26"/>
        <v>0.001388888888888889</v>
      </c>
      <c r="L119" s="95">
        <v>0</v>
      </c>
      <c r="M119" s="141">
        <f t="shared" si="27"/>
        <v>0</v>
      </c>
      <c r="N119" s="95">
        <v>0</v>
      </c>
      <c r="O119" s="141">
        <f t="shared" si="28"/>
        <v>0</v>
      </c>
      <c r="P119" s="95">
        <v>0</v>
      </c>
      <c r="Q119" s="141">
        <f t="shared" si="29"/>
        <v>0</v>
      </c>
      <c r="R119" s="95">
        <v>0</v>
      </c>
      <c r="S119" s="141">
        <f t="shared" si="30"/>
        <v>0</v>
      </c>
      <c r="T119" s="95">
        <v>0</v>
      </c>
      <c r="U119" s="142">
        <f t="shared" si="31"/>
        <v>0</v>
      </c>
      <c r="V119" s="143">
        <f t="shared" si="32"/>
        <v>0.001388888888888889</v>
      </c>
      <c r="W119" s="143"/>
      <c r="X119" s="143">
        <f t="shared" si="33"/>
        <v>0.007974537037037035</v>
      </c>
      <c r="Y119" s="95">
        <v>29</v>
      </c>
      <c r="Z119" s="2"/>
      <c r="AA119" s="113"/>
      <c r="AB119" s="193" t="str">
        <f t="shared" si="25"/>
        <v>Абрис                </v>
      </c>
    </row>
    <row r="120" spans="1:28" ht="13.5" thickBot="1">
      <c r="A120" s="65">
        <v>12</v>
      </c>
      <c r="B120" s="77" t="s">
        <v>700</v>
      </c>
      <c r="C120" s="77" t="s">
        <v>765</v>
      </c>
      <c r="D120" s="77" t="s">
        <v>190</v>
      </c>
      <c r="E120" s="77" t="s">
        <v>601</v>
      </c>
      <c r="F120" s="78" t="s">
        <v>701</v>
      </c>
      <c r="G120" s="77" t="s">
        <v>190</v>
      </c>
      <c r="H120" s="79" t="s">
        <v>702</v>
      </c>
      <c r="I120" s="80" t="s">
        <v>429</v>
      </c>
      <c r="J120" s="81">
        <v>1</v>
      </c>
      <c r="K120" s="82">
        <f t="shared" si="26"/>
        <v>0.001388888888888889</v>
      </c>
      <c r="L120" s="78">
        <v>0</v>
      </c>
      <c r="M120" s="82">
        <f t="shared" si="27"/>
        <v>0</v>
      </c>
      <c r="N120" s="78">
        <v>0</v>
      </c>
      <c r="O120" s="82">
        <f t="shared" si="28"/>
        <v>0</v>
      </c>
      <c r="P120" s="78">
        <v>0</v>
      </c>
      <c r="Q120" s="82">
        <f t="shared" si="29"/>
        <v>0</v>
      </c>
      <c r="R120" s="78">
        <v>0</v>
      </c>
      <c r="S120" s="82">
        <f t="shared" si="30"/>
        <v>0</v>
      </c>
      <c r="T120" s="78">
        <v>0</v>
      </c>
      <c r="U120" s="83">
        <f t="shared" si="31"/>
        <v>0</v>
      </c>
      <c r="V120" s="84">
        <f t="shared" si="32"/>
        <v>0.001388888888888889</v>
      </c>
      <c r="W120" s="84"/>
      <c r="X120" s="84">
        <f t="shared" si="33"/>
        <v>0.008935185185185185</v>
      </c>
      <c r="Y120" s="78">
        <v>13</v>
      </c>
      <c r="Z120" s="116"/>
      <c r="AA120" s="203"/>
      <c r="AB120" s="218" t="str">
        <f t="shared" si="25"/>
        <v>Абрис                </v>
      </c>
    </row>
    <row r="121" spans="1:28" ht="12.75">
      <c r="A121" s="85">
        <v>13</v>
      </c>
      <c r="B121" s="130" t="s">
        <v>579</v>
      </c>
      <c r="C121" s="130" t="s">
        <v>763</v>
      </c>
      <c r="D121" s="130" t="s">
        <v>190</v>
      </c>
      <c r="E121" s="130" t="s">
        <v>580</v>
      </c>
      <c r="F121" s="131" t="s">
        <v>581</v>
      </c>
      <c r="G121" s="130" t="s">
        <v>190</v>
      </c>
      <c r="H121" s="132" t="s">
        <v>582</v>
      </c>
      <c r="I121" s="133" t="s">
        <v>79</v>
      </c>
      <c r="J121" s="134">
        <v>0</v>
      </c>
      <c r="K121" s="135">
        <f t="shared" si="26"/>
        <v>0</v>
      </c>
      <c r="L121" s="131">
        <v>0</v>
      </c>
      <c r="M121" s="135">
        <f t="shared" si="27"/>
        <v>0</v>
      </c>
      <c r="N121" s="131">
        <v>0</v>
      </c>
      <c r="O121" s="135">
        <f t="shared" si="28"/>
        <v>0</v>
      </c>
      <c r="P121" s="131">
        <v>0</v>
      </c>
      <c r="Q121" s="135">
        <f t="shared" si="29"/>
        <v>0</v>
      </c>
      <c r="R121" s="131">
        <v>0</v>
      </c>
      <c r="S121" s="135">
        <f t="shared" si="30"/>
        <v>0</v>
      </c>
      <c r="T121" s="131">
        <v>0</v>
      </c>
      <c r="U121" s="136">
        <f t="shared" si="31"/>
        <v>0</v>
      </c>
      <c r="V121" s="137">
        <f t="shared" si="32"/>
        <v>0</v>
      </c>
      <c r="W121" s="137"/>
      <c r="X121" s="137">
        <f t="shared" si="33"/>
        <v>0.003912037037037037</v>
      </c>
      <c r="Y121" s="131">
        <v>3</v>
      </c>
      <c r="Z121" s="110">
        <f>SUM(X121:X126)</f>
        <v>0.04704861111111112</v>
      </c>
      <c r="AA121" s="112">
        <f>RANK(Z121,$Z$109:$Z$177,1)</f>
        <v>7</v>
      </c>
      <c r="AB121" s="216" t="str">
        <f t="shared" si="25"/>
        <v>Горизонт             </v>
      </c>
    </row>
    <row r="122" spans="1:28" ht="12.75">
      <c r="A122" s="60">
        <v>14</v>
      </c>
      <c r="B122" s="90" t="s">
        <v>625</v>
      </c>
      <c r="C122" s="90" t="s">
        <v>763</v>
      </c>
      <c r="D122" s="90" t="s">
        <v>190</v>
      </c>
      <c r="E122" s="90" t="s">
        <v>580</v>
      </c>
      <c r="F122" s="95" t="s">
        <v>626</v>
      </c>
      <c r="G122" s="90" t="s">
        <v>190</v>
      </c>
      <c r="H122" s="138" t="s">
        <v>627</v>
      </c>
      <c r="I122" s="139" t="s">
        <v>325</v>
      </c>
      <c r="J122" s="140">
        <v>0</v>
      </c>
      <c r="K122" s="141">
        <f t="shared" si="26"/>
        <v>0</v>
      </c>
      <c r="L122" s="95">
        <v>1</v>
      </c>
      <c r="M122" s="141">
        <f t="shared" si="27"/>
        <v>0.001388888888888889</v>
      </c>
      <c r="N122" s="95">
        <v>0</v>
      </c>
      <c r="O122" s="141">
        <f t="shared" si="28"/>
        <v>0</v>
      </c>
      <c r="P122" s="95">
        <v>0</v>
      </c>
      <c r="Q122" s="141">
        <f t="shared" si="29"/>
        <v>0</v>
      </c>
      <c r="R122" s="95">
        <v>0</v>
      </c>
      <c r="S122" s="141">
        <f t="shared" si="30"/>
        <v>0</v>
      </c>
      <c r="T122" s="95">
        <v>0</v>
      </c>
      <c r="U122" s="142">
        <f t="shared" si="31"/>
        <v>0</v>
      </c>
      <c r="V122" s="143">
        <f t="shared" si="32"/>
        <v>0.001388888888888889</v>
      </c>
      <c r="W122" s="143"/>
      <c r="X122" s="143">
        <f t="shared" si="33"/>
        <v>0.007395833333333333</v>
      </c>
      <c r="Y122" s="95">
        <v>24</v>
      </c>
      <c r="Z122" s="2"/>
      <c r="AA122" s="113"/>
      <c r="AB122" s="214" t="str">
        <f t="shared" si="25"/>
        <v>Горизонт             </v>
      </c>
    </row>
    <row r="123" spans="1:28" ht="12.75">
      <c r="A123" s="60">
        <v>15</v>
      </c>
      <c r="B123" s="90" t="s">
        <v>641</v>
      </c>
      <c r="C123" s="90" t="s">
        <v>763</v>
      </c>
      <c r="D123" s="90" t="s">
        <v>190</v>
      </c>
      <c r="E123" s="90" t="s">
        <v>580</v>
      </c>
      <c r="F123" s="95" t="s">
        <v>642</v>
      </c>
      <c r="G123" s="90" t="s">
        <v>190</v>
      </c>
      <c r="H123" s="138" t="s">
        <v>643</v>
      </c>
      <c r="I123" s="139" t="s">
        <v>348</v>
      </c>
      <c r="J123" s="140">
        <v>0</v>
      </c>
      <c r="K123" s="141">
        <f t="shared" si="26"/>
        <v>0</v>
      </c>
      <c r="L123" s="95">
        <v>1</v>
      </c>
      <c r="M123" s="141">
        <f t="shared" si="27"/>
        <v>0.001388888888888889</v>
      </c>
      <c r="N123" s="95">
        <v>0</v>
      </c>
      <c r="O123" s="141">
        <f t="shared" si="28"/>
        <v>0</v>
      </c>
      <c r="P123" s="95">
        <v>0</v>
      </c>
      <c r="Q123" s="141">
        <f t="shared" si="29"/>
        <v>0</v>
      </c>
      <c r="R123" s="95">
        <v>0</v>
      </c>
      <c r="S123" s="141">
        <f t="shared" si="30"/>
        <v>0</v>
      </c>
      <c r="T123" s="95">
        <v>2</v>
      </c>
      <c r="U123" s="142">
        <f t="shared" si="31"/>
        <v>0.0006944444444444445</v>
      </c>
      <c r="V123" s="143">
        <f t="shared" si="32"/>
        <v>0.0020833333333333333</v>
      </c>
      <c r="W123" s="143"/>
      <c r="X123" s="143">
        <f t="shared" si="33"/>
        <v>0.008344907407407409</v>
      </c>
      <c r="Y123" s="95">
        <v>31</v>
      </c>
      <c r="Z123" s="2"/>
      <c r="AA123" s="113"/>
      <c r="AB123" s="214" t="str">
        <f t="shared" si="25"/>
        <v>Горизонт             </v>
      </c>
    </row>
    <row r="124" spans="1:28" ht="12.75">
      <c r="A124" s="60">
        <v>16</v>
      </c>
      <c r="B124" s="90" t="s">
        <v>687</v>
      </c>
      <c r="C124" s="90" t="s">
        <v>763</v>
      </c>
      <c r="D124" s="90" t="s">
        <v>190</v>
      </c>
      <c r="E124" s="90" t="s">
        <v>580</v>
      </c>
      <c r="F124" s="95" t="s">
        <v>688</v>
      </c>
      <c r="G124" s="90" t="s">
        <v>190</v>
      </c>
      <c r="H124" s="138" t="s">
        <v>689</v>
      </c>
      <c r="I124" s="139" t="s">
        <v>410</v>
      </c>
      <c r="J124" s="140">
        <v>0</v>
      </c>
      <c r="K124" s="141">
        <f t="shared" si="26"/>
        <v>0</v>
      </c>
      <c r="L124" s="95">
        <v>1</v>
      </c>
      <c r="M124" s="141">
        <f t="shared" si="27"/>
        <v>0.001388888888888889</v>
      </c>
      <c r="N124" s="95">
        <v>0</v>
      </c>
      <c r="O124" s="141">
        <f t="shared" si="28"/>
        <v>0</v>
      </c>
      <c r="P124" s="95">
        <v>0</v>
      </c>
      <c r="Q124" s="141">
        <f t="shared" si="29"/>
        <v>0</v>
      </c>
      <c r="R124" s="95">
        <v>0</v>
      </c>
      <c r="S124" s="141">
        <f t="shared" si="30"/>
        <v>0</v>
      </c>
      <c r="T124" s="95">
        <v>0</v>
      </c>
      <c r="U124" s="142">
        <f t="shared" si="31"/>
        <v>0</v>
      </c>
      <c r="V124" s="143">
        <f t="shared" si="32"/>
        <v>0.001388888888888889</v>
      </c>
      <c r="W124" s="143"/>
      <c r="X124" s="143">
        <f t="shared" si="33"/>
        <v>0.008657407407407407</v>
      </c>
      <c r="Y124" s="95">
        <v>33</v>
      </c>
      <c r="Z124" s="2"/>
      <c r="AA124" s="113"/>
      <c r="AB124" s="214" t="str">
        <f t="shared" si="25"/>
        <v>Горизонт             </v>
      </c>
    </row>
    <row r="125" spans="1:28" ht="12.75">
      <c r="A125" s="60">
        <v>17</v>
      </c>
      <c r="B125" s="90" t="s">
        <v>725</v>
      </c>
      <c r="C125" s="90" t="s">
        <v>765</v>
      </c>
      <c r="D125" s="90" t="s">
        <v>190</v>
      </c>
      <c r="E125" s="90" t="s">
        <v>580</v>
      </c>
      <c r="F125" s="95" t="s">
        <v>726</v>
      </c>
      <c r="G125" s="90" t="s">
        <v>190</v>
      </c>
      <c r="H125" s="138" t="s">
        <v>541</v>
      </c>
      <c r="I125" s="139" t="s">
        <v>458</v>
      </c>
      <c r="J125" s="140">
        <v>0</v>
      </c>
      <c r="K125" s="141">
        <f t="shared" si="26"/>
        <v>0</v>
      </c>
      <c r="L125" s="95">
        <v>0</v>
      </c>
      <c r="M125" s="141">
        <f t="shared" si="27"/>
        <v>0</v>
      </c>
      <c r="N125" s="95">
        <v>0</v>
      </c>
      <c r="O125" s="141">
        <f t="shared" si="28"/>
        <v>0</v>
      </c>
      <c r="P125" s="95">
        <v>0</v>
      </c>
      <c r="Q125" s="141">
        <f t="shared" si="29"/>
        <v>0</v>
      </c>
      <c r="R125" s="95">
        <v>0</v>
      </c>
      <c r="S125" s="141">
        <f t="shared" si="30"/>
        <v>0</v>
      </c>
      <c r="T125" s="95">
        <v>1</v>
      </c>
      <c r="U125" s="142">
        <f t="shared" si="31"/>
        <v>0.00034722222222222224</v>
      </c>
      <c r="V125" s="143">
        <f t="shared" si="32"/>
        <v>0.00034722222222222224</v>
      </c>
      <c r="W125" s="143"/>
      <c r="X125" s="143">
        <f t="shared" si="33"/>
        <v>0.009027777777777779</v>
      </c>
      <c r="Y125" s="95">
        <v>14</v>
      </c>
      <c r="Z125" s="2"/>
      <c r="AA125" s="113"/>
      <c r="AB125" s="214" t="str">
        <f t="shared" si="25"/>
        <v>Горизонт             </v>
      </c>
    </row>
    <row r="126" spans="1:28" ht="13.5" thickBot="1">
      <c r="A126" s="65">
        <v>18</v>
      </c>
      <c r="B126" s="144" t="s">
        <v>717</v>
      </c>
      <c r="C126" s="144" t="s">
        <v>765</v>
      </c>
      <c r="D126" s="144" t="s">
        <v>190</v>
      </c>
      <c r="E126" s="144" t="s">
        <v>580</v>
      </c>
      <c r="F126" s="145" t="s">
        <v>718</v>
      </c>
      <c r="G126" s="144" t="s">
        <v>190</v>
      </c>
      <c r="H126" s="146" t="s">
        <v>719</v>
      </c>
      <c r="I126" s="147" t="s">
        <v>448</v>
      </c>
      <c r="J126" s="148">
        <v>0</v>
      </c>
      <c r="K126" s="149">
        <f t="shared" si="26"/>
        <v>0</v>
      </c>
      <c r="L126" s="145">
        <v>1</v>
      </c>
      <c r="M126" s="149">
        <f t="shared" si="27"/>
        <v>0.001388888888888889</v>
      </c>
      <c r="N126" s="145">
        <v>0</v>
      </c>
      <c r="O126" s="149">
        <f t="shared" si="28"/>
        <v>0</v>
      </c>
      <c r="P126" s="145">
        <v>0</v>
      </c>
      <c r="Q126" s="149">
        <f t="shared" si="29"/>
        <v>0</v>
      </c>
      <c r="R126" s="145">
        <v>0</v>
      </c>
      <c r="S126" s="149">
        <f t="shared" si="30"/>
        <v>0</v>
      </c>
      <c r="T126" s="145">
        <v>1</v>
      </c>
      <c r="U126" s="150">
        <f t="shared" si="31"/>
        <v>0.00034722222222222224</v>
      </c>
      <c r="V126" s="151">
        <f t="shared" si="32"/>
        <v>0.0017361111111111112</v>
      </c>
      <c r="W126" s="151"/>
      <c r="X126" s="151">
        <f t="shared" si="33"/>
        <v>0.009710648148148149</v>
      </c>
      <c r="Y126" s="145">
        <v>17</v>
      </c>
      <c r="Z126" s="114"/>
      <c r="AA126" s="115"/>
      <c r="AB126" s="215" t="str">
        <f t="shared" si="25"/>
        <v>Горизонт             </v>
      </c>
    </row>
    <row r="127" spans="1:28" ht="12.75">
      <c r="A127" s="85">
        <v>19</v>
      </c>
      <c r="B127" s="41" t="s">
        <v>730</v>
      </c>
      <c r="C127" s="41" t="s">
        <v>765</v>
      </c>
      <c r="D127" s="41" t="s">
        <v>190</v>
      </c>
      <c r="E127" s="41" t="s">
        <v>488</v>
      </c>
      <c r="F127" s="42" t="s">
        <v>731</v>
      </c>
      <c r="G127" s="41" t="s">
        <v>190</v>
      </c>
      <c r="H127" s="43" t="s">
        <v>729</v>
      </c>
      <c r="I127" s="44" t="s">
        <v>461</v>
      </c>
      <c r="J127" s="45">
        <v>0</v>
      </c>
      <c r="K127" s="46">
        <f t="shared" si="26"/>
        <v>0</v>
      </c>
      <c r="L127" s="42">
        <v>0</v>
      </c>
      <c r="M127" s="46">
        <f t="shared" si="27"/>
        <v>0</v>
      </c>
      <c r="N127" s="42">
        <v>0</v>
      </c>
      <c r="O127" s="46">
        <f t="shared" si="28"/>
        <v>0</v>
      </c>
      <c r="P127" s="42">
        <v>0</v>
      </c>
      <c r="Q127" s="46">
        <f t="shared" si="29"/>
        <v>0</v>
      </c>
      <c r="R127" s="42">
        <v>0</v>
      </c>
      <c r="S127" s="46">
        <f t="shared" si="30"/>
        <v>0</v>
      </c>
      <c r="T127" s="42">
        <v>0</v>
      </c>
      <c r="U127" s="47">
        <f t="shared" si="31"/>
        <v>0</v>
      </c>
      <c r="V127" s="48">
        <f t="shared" si="32"/>
        <v>0</v>
      </c>
      <c r="W127" s="48"/>
      <c r="X127" s="48">
        <f t="shared" si="33"/>
        <v>0.008888888888888889</v>
      </c>
      <c r="Y127" s="42">
        <v>12</v>
      </c>
      <c r="Z127" s="98">
        <f>SUM(X127:X132)</f>
        <v>0.07258101851851852</v>
      </c>
      <c r="AA127" s="208">
        <f>RANK(Z127,$Z$109:$Z$177,1)</f>
        <v>11</v>
      </c>
      <c r="AB127" s="217" t="str">
        <f t="shared" si="25"/>
        <v>Молодость            </v>
      </c>
    </row>
    <row r="128" spans="1:28" ht="12.75">
      <c r="A128" s="60">
        <v>20</v>
      </c>
      <c r="B128" s="90" t="s">
        <v>744</v>
      </c>
      <c r="C128" s="90" t="s">
        <v>763</v>
      </c>
      <c r="D128" s="90" t="s">
        <v>190</v>
      </c>
      <c r="E128" s="90" t="s">
        <v>488</v>
      </c>
      <c r="F128" s="95" t="s">
        <v>745</v>
      </c>
      <c r="G128" s="90" t="s">
        <v>190</v>
      </c>
      <c r="H128" s="138" t="s">
        <v>746</v>
      </c>
      <c r="I128" s="139" t="s">
        <v>482</v>
      </c>
      <c r="J128" s="140">
        <v>0</v>
      </c>
      <c r="K128" s="141">
        <f t="shared" si="26"/>
        <v>0</v>
      </c>
      <c r="L128" s="95">
        <v>0</v>
      </c>
      <c r="M128" s="141">
        <f t="shared" si="27"/>
        <v>0</v>
      </c>
      <c r="N128" s="95">
        <v>0</v>
      </c>
      <c r="O128" s="141">
        <f t="shared" si="28"/>
        <v>0</v>
      </c>
      <c r="P128" s="95">
        <v>0</v>
      </c>
      <c r="Q128" s="141">
        <f t="shared" si="29"/>
        <v>0</v>
      </c>
      <c r="R128" s="95">
        <v>0</v>
      </c>
      <c r="S128" s="141">
        <f t="shared" si="30"/>
        <v>0</v>
      </c>
      <c r="T128" s="95">
        <v>0</v>
      </c>
      <c r="U128" s="142">
        <f t="shared" si="31"/>
        <v>0</v>
      </c>
      <c r="V128" s="143">
        <f t="shared" si="32"/>
        <v>0</v>
      </c>
      <c r="W128" s="143"/>
      <c r="X128" s="143">
        <f t="shared" si="33"/>
        <v>0.010891203703703703</v>
      </c>
      <c r="Y128" s="95">
        <v>37</v>
      </c>
      <c r="Z128" s="2"/>
      <c r="AA128" s="113"/>
      <c r="AB128" s="193" t="str">
        <f t="shared" si="25"/>
        <v>Молодость            </v>
      </c>
    </row>
    <row r="129" spans="1:28" ht="12.75">
      <c r="A129" s="60">
        <v>21</v>
      </c>
      <c r="B129" s="90" t="s">
        <v>732</v>
      </c>
      <c r="C129" s="90" t="s">
        <v>765</v>
      </c>
      <c r="D129" s="90" t="s">
        <v>190</v>
      </c>
      <c r="E129" s="90" t="s">
        <v>488</v>
      </c>
      <c r="F129" s="95" t="s">
        <v>733</v>
      </c>
      <c r="G129" s="90" t="s">
        <v>190</v>
      </c>
      <c r="H129" s="138" t="s">
        <v>734</v>
      </c>
      <c r="I129" s="139" t="s">
        <v>469</v>
      </c>
      <c r="J129" s="140">
        <v>1</v>
      </c>
      <c r="K129" s="141">
        <f t="shared" si="26"/>
        <v>0.001388888888888889</v>
      </c>
      <c r="L129" s="95">
        <v>0</v>
      </c>
      <c r="M129" s="141">
        <f t="shared" si="27"/>
        <v>0</v>
      </c>
      <c r="N129" s="95">
        <v>0</v>
      </c>
      <c r="O129" s="141">
        <f t="shared" si="28"/>
        <v>0</v>
      </c>
      <c r="P129" s="95">
        <v>0</v>
      </c>
      <c r="Q129" s="141">
        <f t="shared" si="29"/>
        <v>0</v>
      </c>
      <c r="R129" s="95">
        <v>0</v>
      </c>
      <c r="S129" s="141">
        <f t="shared" si="30"/>
        <v>0</v>
      </c>
      <c r="T129" s="95">
        <v>1</v>
      </c>
      <c r="U129" s="142">
        <f t="shared" si="31"/>
        <v>0.00034722222222222224</v>
      </c>
      <c r="V129" s="143">
        <f t="shared" si="32"/>
        <v>0.0017361111111111112</v>
      </c>
      <c r="W129" s="143"/>
      <c r="X129" s="143">
        <f t="shared" si="33"/>
        <v>0.01105324074074074</v>
      </c>
      <c r="Y129" s="95">
        <v>23</v>
      </c>
      <c r="Z129" s="2"/>
      <c r="AA129" s="113"/>
      <c r="AB129" s="193" t="str">
        <f t="shared" si="25"/>
        <v>Молодость            </v>
      </c>
    </row>
    <row r="130" spans="1:28" ht="12.75">
      <c r="A130" s="60">
        <v>22</v>
      </c>
      <c r="B130" s="90" t="s">
        <v>738</v>
      </c>
      <c r="C130" s="90" t="s">
        <v>765</v>
      </c>
      <c r="D130" s="90" t="s">
        <v>190</v>
      </c>
      <c r="E130" s="90" t="s">
        <v>488</v>
      </c>
      <c r="F130" s="95" t="s">
        <v>739</v>
      </c>
      <c r="G130" s="90" t="s">
        <v>190</v>
      </c>
      <c r="H130" s="138" t="s">
        <v>740</v>
      </c>
      <c r="I130" s="139" t="s">
        <v>476</v>
      </c>
      <c r="J130" s="140">
        <v>1</v>
      </c>
      <c r="K130" s="141">
        <f t="shared" si="26"/>
        <v>0.001388888888888889</v>
      </c>
      <c r="L130" s="95">
        <v>0</v>
      </c>
      <c r="M130" s="141">
        <f t="shared" si="27"/>
        <v>0</v>
      </c>
      <c r="N130" s="95">
        <v>0</v>
      </c>
      <c r="O130" s="141">
        <f t="shared" si="28"/>
        <v>0</v>
      </c>
      <c r="P130" s="95">
        <v>0</v>
      </c>
      <c r="Q130" s="141">
        <f t="shared" si="29"/>
        <v>0</v>
      </c>
      <c r="R130" s="95">
        <v>0</v>
      </c>
      <c r="S130" s="141">
        <f t="shared" si="30"/>
        <v>0</v>
      </c>
      <c r="T130" s="95">
        <v>1</v>
      </c>
      <c r="U130" s="142">
        <f t="shared" si="31"/>
        <v>0.00034722222222222224</v>
      </c>
      <c r="V130" s="143">
        <f t="shared" si="32"/>
        <v>0.0017361111111111112</v>
      </c>
      <c r="W130" s="143"/>
      <c r="X130" s="143">
        <f t="shared" si="33"/>
        <v>0.011250000000000001</v>
      </c>
      <c r="Y130" s="95">
        <v>25</v>
      </c>
      <c r="Z130" s="2"/>
      <c r="AA130" s="113"/>
      <c r="AB130" s="193" t="str">
        <f t="shared" si="25"/>
        <v>Молодость            </v>
      </c>
    </row>
    <row r="131" spans="1:28" ht="12.75">
      <c r="A131" s="60">
        <v>23</v>
      </c>
      <c r="B131" s="90" t="s">
        <v>741</v>
      </c>
      <c r="C131" s="90" t="s">
        <v>763</v>
      </c>
      <c r="D131" s="90" t="s">
        <v>190</v>
      </c>
      <c r="E131" s="90" t="s">
        <v>488</v>
      </c>
      <c r="F131" s="95" t="s">
        <v>742</v>
      </c>
      <c r="G131" s="90" t="s">
        <v>190</v>
      </c>
      <c r="H131" s="138" t="s">
        <v>743</v>
      </c>
      <c r="I131" s="139" t="s">
        <v>479</v>
      </c>
      <c r="J131" s="140">
        <v>1</v>
      </c>
      <c r="K131" s="141">
        <f t="shared" si="26"/>
        <v>0.001388888888888889</v>
      </c>
      <c r="L131" s="95">
        <v>0</v>
      </c>
      <c r="M131" s="141">
        <f t="shared" si="27"/>
        <v>0</v>
      </c>
      <c r="N131" s="95">
        <v>0</v>
      </c>
      <c r="O131" s="141">
        <f t="shared" si="28"/>
        <v>0</v>
      </c>
      <c r="P131" s="95">
        <v>0</v>
      </c>
      <c r="Q131" s="141">
        <f t="shared" si="29"/>
        <v>0</v>
      </c>
      <c r="R131" s="95">
        <v>0</v>
      </c>
      <c r="S131" s="141">
        <f t="shared" si="30"/>
        <v>0</v>
      </c>
      <c r="T131" s="95">
        <v>0</v>
      </c>
      <c r="U131" s="142">
        <f t="shared" si="31"/>
        <v>0</v>
      </c>
      <c r="V131" s="143">
        <f t="shared" si="32"/>
        <v>0.001388888888888889</v>
      </c>
      <c r="W131" s="143"/>
      <c r="X131" s="143">
        <f t="shared" si="33"/>
        <v>0.011585648148148149</v>
      </c>
      <c r="Y131" s="95">
        <v>40</v>
      </c>
      <c r="Z131" s="2"/>
      <c r="AA131" s="113"/>
      <c r="AB131" s="193" t="str">
        <f t="shared" si="25"/>
        <v>Молодость            </v>
      </c>
    </row>
    <row r="132" spans="1:28" ht="13.5" thickBot="1">
      <c r="A132" s="65">
        <v>24</v>
      </c>
      <c r="B132" s="91" t="s">
        <v>747</v>
      </c>
      <c r="C132" s="91" t="s">
        <v>765</v>
      </c>
      <c r="D132" s="91" t="s">
        <v>190</v>
      </c>
      <c r="E132" s="91" t="s">
        <v>488</v>
      </c>
      <c r="F132" s="127" t="s">
        <v>748</v>
      </c>
      <c r="G132" s="91" t="s">
        <v>190</v>
      </c>
      <c r="H132" s="158" t="s">
        <v>749</v>
      </c>
      <c r="I132" s="159" t="s">
        <v>486</v>
      </c>
      <c r="J132" s="160">
        <v>1</v>
      </c>
      <c r="K132" s="161">
        <f t="shared" si="26"/>
        <v>0.001388888888888889</v>
      </c>
      <c r="L132" s="127">
        <v>0</v>
      </c>
      <c r="M132" s="161">
        <f t="shared" si="27"/>
        <v>0</v>
      </c>
      <c r="N132" s="127">
        <v>0</v>
      </c>
      <c r="O132" s="161">
        <f t="shared" si="28"/>
        <v>0</v>
      </c>
      <c r="P132" s="127">
        <v>0</v>
      </c>
      <c r="Q132" s="161">
        <f t="shared" si="29"/>
        <v>0</v>
      </c>
      <c r="R132" s="127">
        <v>0</v>
      </c>
      <c r="S132" s="161">
        <f t="shared" si="30"/>
        <v>0</v>
      </c>
      <c r="T132" s="127">
        <v>0</v>
      </c>
      <c r="U132" s="162">
        <f t="shared" si="31"/>
        <v>0</v>
      </c>
      <c r="V132" s="163">
        <f t="shared" si="32"/>
        <v>0.001388888888888889</v>
      </c>
      <c r="W132" s="163"/>
      <c r="X132" s="163">
        <f t="shared" si="33"/>
        <v>0.018912037037037036</v>
      </c>
      <c r="Y132" s="127">
        <v>28</v>
      </c>
      <c r="Z132" s="116"/>
      <c r="AA132" s="203"/>
      <c r="AB132" s="218" t="str">
        <f t="shared" si="25"/>
        <v>Молодость            </v>
      </c>
    </row>
    <row r="133" spans="1:28" ht="12.75">
      <c r="A133" s="85">
        <v>25</v>
      </c>
      <c r="B133" s="49" t="s">
        <v>610</v>
      </c>
      <c r="C133" s="49" t="s">
        <v>765</v>
      </c>
      <c r="D133" s="49" t="s">
        <v>190</v>
      </c>
      <c r="E133" s="49" t="s">
        <v>277</v>
      </c>
      <c r="F133" s="50" t="s">
        <v>611</v>
      </c>
      <c r="G133" s="49" t="s">
        <v>190</v>
      </c>
      <c r="H133" s="51" t="s">
        <v>612</v>
      </c>
      <c r="I133" s="52" t="s">
        <v>303</v>
      </c>
      <c r="J133" s="53">
        <v>0</v>
      </c>
      <c r="K133" s="54">
        <f t="shared" si="26"/>
        <v>0</v>
      </c>
      <c r="L133" s="50">
        <v>0</v>
      </c>
      <c r="M133" s="54">
        <f t="shared" si="27"/>
        <v>0</v>
      </c>
      <c r="N133" s="50">
        <v>0</v>
      </c>
      <c r="O133" s="54">
        <f t="shared" si="28"/>
        <v>0</v>
      </c>
      <c r="P133" s="50">
        <v>0</v>
      </c>
      <c r="Q133" s="54">
        <f t="shared" si="29"/>
        <v>0</v>
      </c>
      <c r="R133" s="50">
        <v>0</v>
      </c>
      <c r="S133" s="54">
        <f t="shared" si="30"/>
        <v>0</v>
      </c>
      <c r="T133" s="50">
        <v>0</v>
      </c>
      <c r="U133" s="55">
        <f t="shared" si="31"/>
        <v>0</v>
      </c>
      <c r="V133" s="56">
        <f t="shared" si="32"/>
        <v>0</v>
      </c>
      <c r="W133" s="56"/>
      <c r="X133" s="56">
        <f t="shared" si="33"/>
        <v>0.005821759259259259</v>
      </c>
      <c r="Y133" s="50">
        <v>2</v>
      </c>
      <c r="Z133" s="110">
        <v>0.04480324074074074</v>
      </c>
      <c r="AA133" s="112">
        <f>RANK(Z133,$Z$109:$Z$177,1)</f>
        <v>5</v>
      </c>
      <c r="AB133" s="213" t="str">
        <f t="shared" si="25"/>
        <v>СОШ 11               </v>
      </c>
    </row>
    <row r="134" spans="1:28" ht="12.75">
      <c r="A134" s="60">
        <v>26</v>
      </c>
      <c r="B134" s="17" t="s">
        <v>614</v>
      </c>
      <c r="C134" s="17" t="s">
        <v>765</v>
      </c>
      <c r="D134" s="17" t="s">
        <v>190</v>
      </c>
      <c r="E134" s="17" t="s">
        <v>277</v>
      </c>
      <c r="F134" s="18" t="s">
        <v>615</v>
      </c>
      <c r="G134" s="17" t="s">
        <v>190</v>
      </c>
      <c r="H134" s="40" t="s">
        <v>616</v>
      </c>
      <c r="I134" s="19" t="s">
        <v>309</v>
      </c>
      <c r="J134" s="20">
        <v>0</v>
      </c>
      <c r="K134" s="21">
        <f t="shared" si="26"/>
        <v>0</v>
      </c>
      <c r="L134" s="18">
        <v>0</v>
      </c>
      <c r="M134" s="21">
        <f t="shared" si="27"/>
        <v>0</v>
      </c>
      <c r="N134" s="18">
        <v>0</v>
      </c>
      <c r="O134" s="21">
        <f t="shared" si="28"/>
        <v>0</v>
      </c>
      <c r="P134" s="18">
        <v>0</v>
      </c>
      <c r="Q134" s="21">
        <f t="shared" si="29"/>
        <v>0</v>
      </c>
      <c r="R134" s="18">
        <v>0</v>
      </c>
      <c r="S134" s="21">
        <f t="shared" si="30"/>
        <v>0</v>
      </c>
      <c r="T134" s="18">
        <v>0</v>
      </c>
      <c r="U134" s="22">
        <f t="shared" si="31"/>
        <v>0</v>
      </c>
      <c r="V134" s="26">
        <f t="shared" si="32"/>
        <v>0</v>
      </c>
      <c r="W134" s="26"/>
      <c r="X134" s="26">
        <f t="shared" si="33"/>
        <v>0.005868055555555554</v>
      </c>
      <c r="Y134" s="18">
        <v>3</v>
      </c>
      <c r="Z134" s="2"/>
      <c r="AA134" s="113"/>
      <c r="AB134" s="214" t="str">
        <f t="shared" si="25"/>
        <v>СОШ 11               </v>
      </c>
    </row>
    <row r="135" spans="1:28" ht="12.75">
      <c r="A135" s="60">
        <v>27</v>
      </c>
      <c r="B135" s="90" t="s">
        <v>653</v>
      </c>
      <c r="C135" s="90" t="s">
        <v>763</v>
      </c>
      <c r="D135" s="90" t="s">
        <v>190</v>
      </c>
      <c r="E135" s="90" t="s">
        <v>277</v>
      </c>
      <c r="F135" s="95" t="s">
        <v>654</v>
      </c>
      <c r="G135" s="90" t="s">
        <v>190</v>
      </c>
      <c r="H135" s="138" t="s">
        <v>655</v>
      </c>
      <c r="I135" s="139" t="s">
        <v>362</v>
      </c>
      <c r="J135" s="140">
        <v>0</v>
      </c>
      <c r="K135" s="141">
        <f t="shared" si="26"/>
        <v>0</v>
      </c>
      <c r="L135" s="95">
        <v>0</v>
      </c>
      <c r="M135" s="141">
        <f t="shared" si="27"/>
        <v>0</v>
      </c>
      <c r="N135" s="95">
        <v>0</v>
      </c>
      <c r="O135" s="141">
        <f t="shared" si="28"/>
        <v>0</v>
      </c>
      <c r="P135" s="95">
        <v>0</v>
      </c>
      <c r="Q135" s="141">
        <f t="shared" si="29"/>
        <v>0</v>
      </c>
      <c r="R135" s="95">
        <v>0</v>
      </c>
      <c r="S135" s="141">
        <f t="shared" si="30"/>
        <v>0</v>
      </c>
      <c r="T135" s="95">
        <v>0</v>
      </c>
      <c r="U135" s="142">
        <f t="shared" si="31"/>
        <v>0</v>
      </c>
      <c r="V135" s="143">
        <f t="shared" si="32"/>
        <v>0</v>
      </c>
      <c r="W135" s="143"/>
      <c r="X135" s="143">
        <f t="shared" si="33"/>
        <v>0.006435185185185186</v>
      </c>
      <c r="Y135" s="95">
        <v>18</v>
      </c>
      <c r="Z135" s="2"/>
      <c r="AA135" s="113"/>
      <c r="AB135" s="214" t="str">
        <f t="shared" si="25"/>
        <v>СОШ 11               </v>
      </c>
    </row>
    <row r="136" spans="1:28" ht="12.75">
      <c r="A136" s="60">
        <v>28</v>
      </c>
      <c r="B136" s="90" t="s">
        <v>667</v>
      </c>
      <c r="C136" s="90" t="s">
        <v>763</v>
      </c>
      <c r="D136" s="90" t="s">
        <v>190</v>
      </c>
      <c r="E136" s="90" t="s">
        <v>277</v>
      </c>
      <c r="F136" s="95" t="s">
        <v>668</v>
      </c>
      <c r="G136" s="90" t="s">
        <v>190</v>
      </c>
      <c r="H136" s="138" t="s">
        <v>669</v>
      </c>
      <c r="I136" s="139" t="s">
        <v>384</v>
      </c>
      <c r="J136" s="140">
        <v>0</v>
      </c>
      <c r="K136" s="141">
        <f t="shared" si="26"/>
        <v>0</v>
      </c>
      <c r="L136" s="95">
        <v>1</v>
      </c>
      <c r="M136" s="141">
        <f t="shared" si="27"/>
        <v>0.001388888888888889</v>
      </c>
      <c r="N136" s="95">
        <v>0</v>
      </c>
      <c r="O136" s="141">
        <f t="shared" si="28"/>
        <v>0</v>
      </c>
      <c r="P136" s="95">
        <v>0</v>
      </c>
      <c r="Q136" s="141">
        <f t="shared" si="29"/>
        <v>0</v>
      </c>
      <c r="R136" s="95">
        <v>0</v>
      </c>
      <c r="S136" s="141">
        <f t="shared" si="30"/>
        <v>0</v>
      </c>
      <c r="T136" s="95">
        <v>0</v>
      </c>
      <c r="U136" s="142">
        <f t="shared" si="31"/>
        <v>0</v>
      </c>
      <c r="V136" s="143">
        <f t="shared" si="32"/>
        <v>0.001388888888888889</v>
      </c>
      <c r="W136" s="143"/>
      <c r="X136" s="143">
        <f t="shared" si="33"/>
        <v>0.008032407407407407</v>
      </c>
      <c r="Y136" s="95">
        <v>30</v>
      </c>
      <c r="Z136" s="2"/>
      <c r="AA136" s="113"/>
      <c r="AB136" s="214" t="str">
        <f t="shared" si="25"/>
        <v>СОШ 11               </v>
      </c>
    </row>
    <row r="137" spans="1:28" ht="12.75">
      <c r="A137" s="60">
        <v>29</v>
      </c>
      <c r="B137" s="90" t="s">
        <v>682</v>
      </c>
      <c r="C137" s="90" t="s">
        <v>763</v>
      </c>
      <c r="D137" s="90" t="s">
        <v>190</v>
      </c>
      <c r="E137" s="90" t="s">
        <v>277</v>
      </c>
      <c r="F137" s="95" t="s">
        <v>683</v>
      </c>
      <c r="G137" s="90" t="s">
        <v>190</v>
      </c>
      <c r="H137" s="138" t="s">
        <v>684</v>
      </c>
      <c r="I137" s="139" t="s">
        <v>404</v>
      </c>
      <c r="J137" s="140">
        <v>0</v>
      </c>
      <c r="K137" s="141">
        <f t="shared" si="26"/>
        <v>0</v>
      </c>
      <c r="L137" s="95">
        <v>1</v>
      </c>
      <c r="M137" s="141">
        <f t="shared" si="27"/>
        <v>0.001388888888888889</v>
      </c>
      <c r="N137" s="95">
        <v>0</v>
      </c>
      <c r="O137" s="141">
        <f t="shared" si="28"/>
        <v>0</v>
      </c>
      <c r="P137" s="95">
        <v>0</v>
      </c>
      <c r="Q137" s="141">
        <f t="shared" si="29"/>
        <v>0</v>
      </c>
      <c r="R137" s="95">
        <v>0</v>
      </c>
      <c r="S137" s="141">
        <f t="shared" si="30"/>
        <v>0</v>
      </c>
      <c r="T137" s="95">
        <v>2</v>
      </c>
      <c r="U137" s="142">
        <f t="shared" si="31"/>
        <v>0.0006944444444444445</v>
      </c>
      <c r="V137" s="143">
        <f t="shared" si="32"/>
        <v>0.0020833333333333333</v>
      </c>
      <c r="W137" s="143"/>
      <c r="X137" s="143">
        <f t="shared" si="33"/>
        <v>0.009305555555555556</v>
      </c>
      <c r="Y137" s="95">
        <v>35</v>
      </c>
      <c r="Z137" s="2"/>
      <c r="AA137" s="113"/>
      <c r="AB137" s="214"/>
    </row>
    <row r="138" spans="1:28" ht="13.5" thickBot="1">
      <c r="A138" s="65">
        <v>30</v>
      </c>
      <c r="B138" s="144" t="s">
        <v>785</v>
      </c>
      <c r="C138" s="144" t="s">
        <v>763</v>
      </c>
      <c r="D138" s="144" t="s">
        <v>190</v>
      </c>
      <c r="E138" s="144" t="s">
        <v>277</v>
      </c>
      <c r="F138" s="145" t="s">
        <v>685</v>
      </c>
      <c r="G138" s="144" t="s">
        <v>190</v>
      </c>
      <c r="H138" s="146" t="s">
        <v>686</v>
      </c>
      <c r="I138" s="147" t="s">
        <v>407</v>
      </c>
      <c r="J138" s="148">
        <v>0</v>
      </c>
      <c r="K138" s="149">
        <f t="shared" si="26"/>
        <v>0</v>
      </c>
      <c r="L138" s="145">
        <v>1</v>
      </c>
      <c r="M138" s="149">
        <f t="shared" si="27"/>
        <v>0.001388888888888889</v>
      </c>
      <c r="N138" s="145">
        <v>0</v>
      </c>
      <c r="O138" s="149">
        <f t="shared" si="28"/>
        <v>0</v>
      </c>
      <c r="P138" s="145">
        <v>0</v>
      </c>
      <c r="Q138" s="149">
        <f t="shared" si="29"/>
        <v>0</v>
      </c>
      <c r="R138" s="145">
        <v>0</v>
      </c>
      <c r="S138" s="149">
        <f t="shared" si="30"/>
        <v>0</v>
      </c>
      <c r="T138" s="145">
        <v>2</v>
      </c>
      <c r="U138" s="150">
        <f t="shared" si="31"/>
        <v>0.0006944444444444445</v>
      </c>
      <c r="V138" s="151">
        <f t="shared" si="32"/>
        <v>0.0020833333333333333</v>
      </c>
      <c r="W138" s="151"/>
      <c r="X138" s="151">
        <f t="shared" si="33"/>
        <v>0.009340277777777777</v>
      </c>
      <c r="Y138" s="145">
        <v>36</v>
      </c>
      <c r="Z138" s="114"/>
      <c r="AA138" s="115"/>
      <c r="AB138" s="214" t="str">
        <f t="shared" si="25"/>
        <v>СОШ 11               </v>
      </c>
    </row>
    <row r="139" spans="1:28" ht="13.5" thickBot="1">
      <c r="A139" s="85">
        <v>31</v>
      </c>
      <c r="B139" s="130" t="s">
        <v>768</v>
      </c>
      <c r="C139" s="130" t="s">
        <v>763</v>
      </c>
      <c r="D139" s="130" t="s">
        <v>190</v>
      </c>
      <c r="E139" s="130" t="s">
        <v>575</v>
      </c>
      <c r="F139" s="131" t="s">
        <v>576</v>
      </c>
      <c r="G139" s="130" t="s">
        <v>190</v>
      </c>
      <c r="H139" s="132" t="s">
        <v>577</v>
      </c>
      <c r="I139" s="133" t="s">
        <v>73</v>
      </c>
      <c r="J139" s="134">
        <v>0</v>
      </c>
      <c r="K139" s="135">
        <f t="shared" si="26"/>
        <v>0</v>
      </c>
      <c r="L139" s="131">
        <v>0</v>
      </c>
      <c r="M139" s="135">
        <f t="shared" si="27"/>
        <v>0</v>
      </c>
      <c r="N139" s="131">
        <v>0</v>
      </c>
      <c r="O139" s="135">
        <f t="shared" si="28"/>
        <v>0</v>
      </c>
      <c r="P139" s="131">
        <v>0</v>
      </c>
      <c r="Q139" s="135">
        <f t="shared" si="29"/>
        <v>0</v>
      </c>
      <c r="R139" s="131">
        <v>0</v>
      </c>
      <c r="S139" s="135">
        <f t="shared" si="30"/>
        <v>0</v>
      </c>
      <c r="T139" s="131">
        <v>0</v>
      </c>
      <c r="U139" s="136">
        <f t="shared" si="31"/>
        <v>0</v>
      </c>
      <c r="V139" s="137">
        <f t="shared" si="32"/>
        <v>0</v>
      </c>
      <c r="W139" s="137"/>
      <c r="X139" s="137">
        <f t="shared" si="33"/>
        <v>0.0031134259259259257</v>
      </c>
      <c r="Y139" s="131">
        <v>2</v>
      </c>
      <c r="Z139" s="110">
        <f>SUM(X139:X144)</f>
        <v>0.04047453703703703</v>
      </c>
      <c r="AA139" s="112">
        <f>RANK(Z139,$Z$109:$Z$177,1)</f>
        <v>3</v>
      </c>
      <c r="AB139" s="215" t="str">
        <f t="shared" si="25"/>
        <v>СОШ 33               </v>
      </c>
    </row>
    <row r="140" spans="1:28" ht="12.75">
      <c r="A140" s="60">
        <v>32</v>
      </c>
      <c r="B140" s="90" t="s">
        <v>17</v>
      </c>
      <c r="C140" s="90" t="s">
        <v>763</v>
      </c>
      <c r="D140" s="90" t="s">
        <v>190</v>
      </c>
      <c r="E140" s="90" t="s">
        <v>575</v>
      </c>
      <c r="F140" s="95" t="s">
        <v>590</v>
      </c>
      <c r="G140" s="90" t="s">
        <v>190</v>
      </c>
      <c r="H140" s="138" t="s">
        <v>591</v>
      </c>
      <c r="I140" s="139" t="s">
        <v>90</v>
      </c>
      <c r="J140" s="140">
        <v>0</v>
      </c>
      <c r="K140" s="141">
        <f t="shared" si="26"/>
        <v>0</v>
      </c>
      <c r="L140" s="95">
        <v>0</v>
      </c>
      <c r="M140" s="141">
        <f t="shared" si="27"/>
        <v>0</v>
      </c>
      <c r="N140" s="95">
        <v>0</v>
      </c>
      <c r="O140" s="141">
        <f t="shared" si="28"/>
        <v>0</v>
      </c>
      <c r="P140" s="95">
        <v>0</v>
      </c>
      <c r="Q140" s="141">
        <f t="shared" si="29"/>
        <v>0</v>
      </c>
      <c r="R140" s="95">
        <v>0</v>
      </c>
      <c r="S140" s="141">
        <f t="shared" si="30"/>
        <v>0</v>
      </c>
      <c r="T140" s="95">
        <v>1</v>
      </c>
      <c r="U140" s="142">
        <f t="shared" si="31"/>
        <v>0.00034722222222222224</v>
      </c>
      <c r="V140" s="143">
        <f t="shared" si="32"/>
        <v>0.00034722222222222224</v>
      </c>
      <c r="W140" s="143"/>
      <c r="X140" s="143">
        <f t="shared" si="33"/>
        <v>0.0044907407407407405</v>
      </c>
      <c r="Y140" s="95">
        <v>8</v>
      </c>
      <c r="Z140" s="2"/>
      <c r="AA140" s="113"/>
      <c r="AB140" s="217" t="str">
        <f aca="true" t="shared" si="34" ref="AB140:AB176">E140</f>
        <v>СОШ 33               </v>
      </c>
    </row>
    <row r="141" spans="1:28" ht="12.75">
      <c r="A141" s="60">
        <v>33</v>
      </c>
      <c r="B141" s="90" t="s">
        <v>16</v>
      </c>
      <c r="C141" s="90" t="s">
        <v>763</v>
      </c>
      <c r="D141" s="90" t="s">
        <v>190</v>
      </c>
      <c r="E141" s="90" t="s">
        <v>575</v>
      </c>
      <c r="F141" s="95" t="s">
        <v>595</v>
      </c>
      <c r="G141" s="90" t="s">
        <v>190</v>
      </c>
      <c r="H141" s="138" t="s">
        <v>596</v>
      </c>
      <c r="I141" s="139" t="s">
        <v>280</v>
      </c>
      <c r="J141" s="140">
        <v>0</v>
      </c>
      <c r="K141" s="141">
        <f aca="true" t="shared" si="35" ref="K141:K172">J141*$K$1</f>
        <v>0</v>
      </c>
      <c r="L141" s="95">
        <v>0</v>
      </c>
      <c r="M141" s="141">
        <f aca="true" t="shared" si="36" ref="M141:M172">L141*$K$1</f>
        <v>0</v>
      </c>
      <c r="N141" s="95">
        <v>0</v>
      </c>
      <c r="O141" s="141">
        <f aca="true" t="shared" si="37" ref="O141:O172">N141*$K$1</f>
        <v>0</v>
      </c>
      <c r="P141" s="95">
        <v>0</v>
      </c>
      <c r="Q141" s="141">
        <f aca="true" t="shared" si="38" ref="Q141:Q172">P141*$K$1</f>
        <v>0</v>
      </c>
      <c r="R141" s="95">
        <v>0</v>
      </c>
      <c r="S141" s="141">
        <f aca="true" t="shared" si="39" ref="S141:S172">R141*$K$1</f>
        <v>0</v>
      </c>
      <c r="T141" s="95">
        <v>0</v>
      </c>
      <c r="U141" s="142">
        <f aca="true" t="shared" si="40" ref="U141:U172">T141*$U$1</f>
        <v>0</v>
      </c>
      <c r="V141" s="143">
        <f aca="true" t="shared" si="41" ref="V141:V172">K141+M141+O141+Q141+S141+U141</f>
        <v>0</v>
      </c>
      <c r="W141" s="143"/>
      <c r="X141" s="143">
        <f aca="true" t="shared" si="42" ref="X141:X172">H141+V141-W141</f>
        <v>0.004675925925925926</v>
      </c>
      <c r="Y141" s="95">
        <v>9</v>
      </c>
      <c r="Z141" s="2"/>
      <c r="AA141" s="113"/>
      <c r="AB141" s="193" t="str">
        <f t="shared" si="34"/>
        <v>СОШ 33               </v>
      </c>
    </row>
    <row r="142" spans="1:28" ht="12.75">
      <c r="A142" s="60">
        <v>34</v>
      </c>
      <c r="B142" s="90" t="s">
        <v>21</v>
      </c>
      <c r="C142" s="90" t="s">
        <v>763</v>
      </c>
      <c r="D142" s="90" t="s">
        <v>190</v>
      </c>
      <c r="E142" s="90" t="s">
        <v>575</v>
      </c>
      <c r="F142" s="95" t="s">
        <v>662</v>
      </c>
      <c r="G142" s="90" t="s">
        <v>190</v>
      </c>
      <c r="H142" s="138" t="s">
        <v>443</v>
      </c>
      <c r="I142" s="139" t="s">
        <v>374</v>
      </c>
      <c r="J142" s="140">
        <v>0</v>
      </c>
      <c r="K142" s="141">
        <f t="shared" si="35"/>
        <v>0</v>
      </c>
      <c r="L142" s="95">
        <v>0</v>
      </c>
      <c r="M142" s="141">
        <f t="shared" si="36"/>
        <v>0</v>
      </c>
      <c r="N142" s="95">
        <v>0</v>
      </c>
      <c r="O142" s="141">
        <f t="shared" si="37"/>
        <v>0</v>
      </c>
      <c r="P142" s="95">
        <v>0</v>
      </c>
      <c r="Q142" s="141">
        <f t="shared" si="38"/>
        <v>0</v>
      </c>
      <c r="R142" s="95">
        <v>0</v>
      </c>
      <c r="S142" s="141">
        <f t="shared" si="39"/>
        <v>0</v>
      </c>
      <c r="T142" s="95">
        <v>2</v>
      </c>
      <c r="U142" s="142">
        <f t="shared" si="40"/>
        <v>0.0006944444444444445</v>
      </c>
      <c r="V142" s="143">
        <f t="shared" si="41"/>
        <v>0.0006944444444444445</v>
      </c>
      <c r="W142" s="143"/>
      <c r="X142" s="143">
        <f t="shared" si="42"/>
        <v>0.007245370370370371</v>
      </c>
      <c r="Y142" s="95">
        <v>22</v>
      </c>
      <c r="Z142" s="2"/>
      <c r="AA142" s="113"/>
      <c r="AB142" s="193" t="str">
        <f t="shared" si="34"/>
        <v>СОШ 33               </v>
      </c>
    </row>
    <row r="143" spans="1:28" ht="12.75">
      <c r="A143" s="60">
        <v>35</v>
      </c>
      <c r="B143" s="17" t="s">
        <v>696</v>
      </c>
      <c r="C143" s="17" t="s">
        <v>765</v>
      </c>
      <c r="D143" s="17" t="s">
        <v>190</v>
      </c>
      <c r="E143" s="17" t="s">
        <v>575</v>
      </c>
      <c r="F143" s="18" t="s">
        <v>697</v>
      </c>
      <c r="G143" s="17" t="s">
        <v>190</v>
      </c>
      <c r="H143" s="40" t="s">
        <v>496</v>
      </c>
      <c r="I143" s="19" t="s">
        <v>421</v>
      </c>
      <c r="J143" s="20">
        <v>0</v>
      </c>
      <c r="K143" s="21">
        <f t="shared" si="35"/>
        <v>0</v>
      </c>
      <c r="L143" s="18">
        <v>0</v>
      </c>
      <c r="M143" s="21">
        <f t="shared" si="36"/>
        <v>0</v>
      </c>
      <c r="N143" s="18">
        <v>0</v>
      </c>
      <c r="O143" s="21">
        <f t="shared" si="37"/>
        <v>0</v>
      </c>
      <c r="P143" s="18">
        <v>0</v>
      </c>
      <c r="Q143" s="21">
        <f t="shared" si="38"/>
        <v>0</v>
      </c>
      <c r="R143" s="18">
        <v>0</v>
      </c>
      <c r="S143" s="21">
        <f t="shared" si="39"/>
        <v>0</v>
      </c>
      <c r="T143" s="18">
        <v>2</v>
      </c>
      <c r="U143" s="22">
        <f t="shared" si="40"/>
        <v>0.0006944444444444445</v>
      </c>
      <c r="V143" s="26">
        <f t="shared" si="41"/>
        <v>0.0006944444444444445</v>
      </c>
      <c r="W143" s="26"/>
      <c r="X143" s="26">
        <f t="shared" si="42"/>
        <v>0.008113425925925925</v>
      </c>
      <c r="Y143" s="18">
        <v>9</v>
      </c>
      <c r="Z143" s="2"/>
      <c r="AA143" s="113"/>
      <c r="AB143" s="193" t="str">
        <f t="shared" si="34"/>
        <v>СОШ 33               </v>
      </c>
    </row>
    <row r="144" spans="1:28" ht="13.5" thickBot="1">
      <c r="A144" s="65">
        <v>36</v>
      </c>
      <c r="B144" s="144" t="s">
        <v>665</v>
      </c>
      <c r="C144" s="144" t="s">
        <v>765</v>
      </c>
      <c r="D144" s="144" t="s">
        <v>190</v>
      </c>
      <c r="E144" s="144" t="s">
        <v>575</v>
      </c>
      <c r="F144" s="145" t="s">
        <v>666</v>
      </c>
      <c r="G144" s="144" t="s">
        <v>190</v>
      </c>
      <c r="H144" s="146" t="s">
        <v>664</v>
      </c>
      <c r="I144" s="147" t="s">
        <v>376</v>
      </c>
      <c r="J144" s="148">
        <v>1</v>
      </c>
      <c r="K144" s="149">
        <f t="shared" si="35"/>
        <v>0.001388888888888889</v>
      </c>
      <c r="L144" s="145">
        <v>1</v>
      </c>
      <c r="M144" s="149">
        <f t="shared" si="36"/>
        <v>0.001388888888888889</v>
      </c>
      <c r="N144" s="145">
        <v>0</v>
      </c>
      <c r="O144" s="149">
        <f t="shared" si="37"/>
        <v>0</v>
      </c>
      <c r="P144" s="145">
        <v>0</v>
      </c>
      <c r="Q144" s="149">
        <f t="shared" si="38"/>
        <v>0</v>
      </c>
      <c r="R144" s="145">
        <v>2</v>
      </c>
      <c r="S144" s="149">
        <f t="shared" si="39"/>
        <v>0.002777777777777778</v>
      </c>
      <c r="T144" s="145">
        <v>2</v>
      </c>
      <c r="U144" s="150">
        <f t="shared" si="40"/>
        <v>0.0006944444444444445</v>
      </c>
      <c r="V144" s="151">
        <f t="shared" si="41"/>
        <v>0.00625</v>
      </c>
      <c r="W144" s="151"/>
      <c r="X144" s="151">
        <f t="shared" si="42"/>
        <v>0.012835648148148148</v>
      </c>
      <c r="Y144" s="145">
        <v>27</v>
      </c>
      <c r="Z144" s="114"/>
      <c r="AA144" s="115"/>
      <c r="AB144" s="218" t="str">
        <f>E144</f>
        <v>СОШ 33               </v>
      </c>
    </row>
    <row r="145" spans="1:28" ht="13.5" hidden="1" thickBot="1">
      <c r="A145" s="224">
        <v>37</v>
      </c>
      <c r="B145" s="225" t="s">
        <v>801</v>
      </c>
      <c r="C145" s="225" t="s">
        <v>763</v>
      </c>
      <c r="D145" s="225" t="s">
        <v>190</v>
      </c>
      <c r="E145" s="225" t="s">
        <v>575</v>
      </c>
      <c r="F145" s="169" t="s">
        <v>720</v>
      </c>
      <c r="G145" s="225" t="s">
        <v>190</v>
      </c>
      <c r="H145" s="226" t="s">
        <v>721</v>
      </c>
      <c r="I145" s="227" t="s">
        <v>451</v>
      </c>
      <c r="J145" s="228">
        <v>0</v>
      </c>
      <c r="K145" s="229">
        <f t="shared" si="35"/>
        <v>0</v>
      </c>
      <c r="L145" s="169">
        <v>0</v>
      </c>
      <c r="M145" s="229">
        <f t="shared" si="36"/>
        <v>0</v>
      </c>
      <c r="N145" s="169">
        <v>0</v>
      </c>
      <c r="O145" s="229">
        <f t="shared" si="37"/>
        <v>0</v>
      </c>
      <c r="P145" s="169">
        <v>0</v>
      </c>
      <c r="Q145" s="229">
        <f t="shared" si="38"/>
        <v>0</v>
      </c>
      <c r="R145" s="169">
        <v>0</v>
      </c>
      <c r="S145" s="229">
        <f t="shared" si="39"/>
        <v>0</v>
      </c>
      <c r="T145" s="169">
        <v>1</v>
      </c>
      <c r="U145" s="230">
        <f t="shared" si="40"/>
        <v>0.00034722222222222224</v>
      </c>
      <c r="V145" s="231">
        <f t="shared" si="41"/>
        <v>0.00034722222222222224</v>
      </c>
      <c r="W145" s="231"/>
      <c r="X145" s="231">
        <f t="shared" si="42"/>
        <v>0.008773148148148148</v>
      </c>
      <c r="Y145" s="169">
        <v>34</v>
      </c>
      <c r="Z145" s="108"/>
      <c r="AA145" s="232"/>
      <c r="AB145" s="218"/>
    </row>
    <row r="146" spans="1:28" ht="13.5" thickBot="1">
      <c r="A146" s="85">
        <v>38</v>
      </c>
      <c r="B146" s="130" t="s">
        <v>636</v>
      </c>
      <c r="C146" s="130" t="s">
        <v>763</v>
      </c>
      <c r="D146" s="130" t="s">
        <v>190</v>
      </c>
      <c r="E146" s="130" t="s">
        <v>363</v>
      </c>
      <c r="F146" s="131" t="s">
        <v>637</v>
      </c>
      <c r="G146" s="130" t="s">
        <v>190</v>
      </c>
      <c r="H146" s="132" t="s">
        <v>638</v>
      </c>
      <c r="I146" s="133" t="s">
        <v>341</v>
      </c>
      <c r="J146" s="134">
        <v>0</v>
      </c>
      <c r="K146" s="135">
        <f t="shared" si="35"/>
        <v>0</v>
      </c>
      <c r="L146" s="131">
        <v>0</v>
      </c>
      <c r="M146" s="135">
        <f t="shared" si="36"/>
        <v>0</v>
      </c>
      <c r="N146" s="131">
        <v>0</v>
      </c>
      <c r="O146" s="135">
        <f t="shared" si="37"/>
        <v>0</v>
      </c>
      <c r="P146" s="131">
        <v>0</v>
      </c>
      <c r="Q146" s="135">
        <f t="shared" si="38"/>
        <v>0</v>
      </c>
      <c r="R146" s="131">
        <v>0</v>
      </c>
      <c r="S146" s="135">
        <f t="shared" si="39"/>
        <v>0</v>
      </c>
      <c r="T146" s="131">
        <v>0</v>
      </c>
      <c r="U146" s="136">
        <f t="shared" si="40"/>
        <v>0</v>
      </c>
      <c r="V146" s="137">
        <f t="shared" si="41"/>
        <v>0</v>
      </c>
      <c r="W146" s="137"/>
      <c r="X146" s="137">
        <f t="shared" si="42"/>
        <v>0.0061574074074074074</v>
      </c>
      <c r="Y146" s="131">
        <v>15</v>
      </c>
      <c r="Z146" s="110">
        <f>SUM(X146:X151)</f>
        <v>0.048831018518518524</v>
      </c>
      <c r="AA146" s="112">
        <f>RANK(Z146,$Z$109:$Z$177,1)</f>
        <v>9</v>
      </c>
      <c r="AB146" s="193" t="str">
        <f t="shared" si="34"/>
        <v>СОШ 42               </v>
      </c>
    </row>
    <row r="147" spans="1:28" ht="12.75">
      <c r="A147" s="60">
        <v>39</v>
      </c>
      <c r="B147" s="90" t="s">
        <v>628</v>
      </c>
      <c r="C147" s="90" t="s">
        <v>763</v>
      </c>
      <c r="D147" s="90" t="s">
        <v>190</v>
      </c>
      <c r="E147" s="90" t="s">
        <v>363</v>
      </c>
      <c r="F147" s="95" t="s">
        <v>629</v>
      </c>
      <c r="G147" s="90" t="s">
        <v>190</v>
      </c>
      <c r="H147" s="138" t="s">
        <v>406</v>
      </c>
      <c r="I147" s="139" t="s">
        <v>328</v>
      </c>
      <c r="J147" s="140">
        <v>0</v>
      </c>
      <c r="K147" s="141">
        <f t="shared" si="35"/>
        <v>0</v>
      </c>
      <c r="L147" s="95">
        <v>1</v>
      </c>
      <c r="M147" s="141">
        <f t="shared" si="36"/>
        <v>0.001388888888888889</v>
      </c>
      <c r="N147" s="95">
        <v>0</v>
      </c>
      <c r="O147" s="141">
        <f t="shared" si="37"/>
        <v>0</v>
      </c>
      <c r="P147" s="95">
        <v>0</v>
      </c>
      <c r="Q147" s="141">
        <f t="shared" si="38"/>
        <v>0</v>
      </c>
      <c r="R147" s="95">
        <v>0</v>
      </c>
      <c r="S147" s="141">
        <f t="shared" si="39"/>
        <v>0</v>
      </c>
      <c r="T147" s="95">
        <v>0</v>
      </c>
      <c r="U147" s="142">
        <f t="shared" si="40"/>
        <v>0</v>
      </c>
      <c r="V147" s="143">
        <f t="shared" si="41"/>
        <v>0.001388888888888889</v>
      </c>
      <c r="W147" s="143"/>
      <c r="X147" s="143">
        <f t="shared" si="42"/>
        <v>0.007453703703703704</v>
      </c>
      <c r="Y147" s="95">
        <v>25</v>
      </c>
      <c r="Z147" s="2"/>
      <c r="AA147" s="113"/>
      <c r="AB147" s="213" t="str">
        <f t="shared" si="34"/>
        <v>СОШ 42               </v>
      </c>
    </row>
    <row r="148" spans="1:28" ht="12.75">
      <c r="A148" s="60">
        <v>40</v>
      </c>
      <c r="B148" s="90" t="s">
        <v>633</v>
      </c>
      <c r="C148" s="90" t="s">
        <v>763</v>
      </c>
      <c r="D148" s="90" t="s">
        <v>190</v>
      </c>
      <c r="E148" s="90" t="s">
        <v>363</v>
      </c>
      <c r="F148" s="95" t="s">
        <v>634</v>
      </c>
      <c r="G148" s="90" t="s">
        <v>190</v>
      </c>
      <c r="H148" s="138" t="s">
        <v>635</v>
      </c>
      <c r="I148" s="139" t="s">
        <v>337</v>
      </c>
      <c r="J148" s="140">
        <v>0</v>
      </c>
      <c r="K148" s="141">
        <f t="shared" si="35"/>
        <v>0</v>
      </c>
      <c r="L148" s="95">
        <v>1</v>
      </c>
      <c r="M148" s="141">
        <f t="shared" si="36"/>
        <v>0.001388888888888889</v>
      </c>
      <c r="N148" s="95">
        <v>0</v>
      </c>
      <c r="O148" s="141">
        <f t="shared" si="37"/>
        <v>0</v>
      </c>
      <c r="P148" s="95">
        <v>0</v>
      </c>
      <c r="Q148" s="141">
        <f t="shared" si="38"/>
        <v>0</v>
      </c>
      <c r="R148" s="95">
        <v>0</v>
      </c>
      <c r="S148" s="141">
        <f t="shared" si="39"/>
        <v>0</v>
      </c>
      <c r="T148" s="95">
        <v>0</v>
      </c>
      <c r="U148" s="142">
        <f t="shared" si="40"/>
        <v>0</v>
      </c>
      <c r="V148" s="143">
        <f t="shared" si="41"/>
        <v>0.001388888888888889</v>
      </c>
      <c r="W148" s="143"/>
      <c r="X148" s="143">
        <f t="shared" si="42"/>
        <v>0.0074768518518518534</v>
      </c>
      <c r="Y148" s="95">
        <v>26</v>
      </c>
      <c r="Z148" s="2"/>
      <c r="AA148" s="113"/>
      <c r="AB148" s="214" t="str">
        <f t="shared" si="34"/>
        <v>СОШ 42               </v>
      </c>
    </row>
    <row r="149" spans="1:28" ht="12.75">
      <c r="A149" s="60">
        <v>41</v>
      </c>
      <c r="B149" s="17" t="s">
        <v>656</v>
      </c>
      <c r="C149" s="17" t="s">
        <v>765</v>
      </c>
      <c r="D149" s="17" t="s">
        <v>190</v>
      </c>
      <c r="E149" s="17" t="s">
        <v>363</v>
      </c>
      <c r="F149" s="18" t="s">
        <v>657</v>
      </c>
      <c r="G149" s="17" t="s">
        <v>190</v>
      </c>
      <c r="H149" s="40" t="s">
        <v>658</v>
      </c>
      <c r="I149" s="19" t="s">
        <v>366</v>
      </c>
      <c r="J149" s="20">
        <v>0</v>
      </c>
      <c r="K149" s="21">
        <f t="shared" si="35"/>
        <v>0</v>
      </c>
      <c r="L149" s="18">
        <v>1</v>
      </c>
      <c r="M149" s="21">
        <f t="shared" si="36"/>
        <v>0.001388888888888889</v>
      </c>
      <c r="N149" s="18">
        <v>0</v>
      </c>
      <c r="O149" s="21">
        <f t="shared" si="37"/>
        <v>0</v>
      </c>
      <c r="P149" s="18">
        <v>0</v>
      </c>
      <c r="Q149" s="21">
        <f t="shared" si="38"/>
        <v>0</v>
      </c>
      <c r="R149" s="18">
        <v>0</v>
      </c>
      <c r="S149" s="21">
        <f t="shared" si="39"/>
        <v>0</v>
      </c>
      <c r="T149" s="18">
        <v>0</v>
      </c>
      <c r="U149" s="22">
        <f t="shared" si="40"/>
        <v>0</v>
      </c>
      <c r="V149" s="26">
        <f t="shared" si="41"/>
        <v>0.001388888888888889</v>
      </c>
      <c r="W149" s="26"/>
      <c r="X149" s="26">
        <f t="shared" si="42"/>
        <v>0.007881944444444443</v>
      </c>
      <c r="Y149" s="18">
        <v>8</v>
      </c>
      <c r="Z149" s="2"/>
      <c r="AA149" s="113"/>
      <c r="AB149" s="214" t="str">
        <f t="shared" si="34"/>
        <v>СОШ 42               </v>
      </c>
    </row>
    <row r="150" spans="1:28" ht="12.75">
      <c r="A150" s="60">
        <v>42</v>
      </c>
      <c r="B150" s="17" t="s">
        <v>693</v>
      </c>
      <c r="C150" s="17" t="s">
        <v>765</v>
      </c>
      <c r="D150" s="17" t="s">
        <v>190</v>
      </c>
      <c r="E150" s="17" t="s">
        <v>363</v>
      </c>
      <c r="F150" s="18" t="s">
        <v>694</v>
      </c>
      <c r="G150" s="17" t="s">
        <v>190</v>
      </c>
      <c r="H150" s="40" t="s">
        <v>695</v>
      </c>
      <c r="I150" s="19" t="s">
        <v>418</v>
      </c>
      <c r="J150" s="20">
        <v>0</v>
      </c>
      <c r="K150" s="21">
        <f t="shared" si="35"/>
        <v>0</v>
      </c>
      <c r="L150" s="18">
        <v>1</v>
      </c>
      <c r="M150" s="21">
        <f t="shared" si="36"/>
        <v>0.001388888888888889</v>
      </c>
      <c r="N150" s="18">
        <v>0</v>
      </c>
      <c r="O150" s="21">
        <f t="shared" si="37"/>
        <v>0</v>
      </c>
      <c r="P150" s="18">
        <v>0</v>
      </c>
      <c r="Q150" s="21">
        <f t="shared" si="38"/>
        <v>0</v>
      </c>
      <c r="R150" s="18">
        <v>0</v>
      </c>
      <c r="S150" s="21">
        <f t="shared" si="39"/>
        <v>0</v>
      </c>
      <c r="T150" s="18">
        <v>0</v>
      </c>
      <c r="U150" s="22">
        <f t="shared" si="40"/>
        <v>0</v>
      </c>
      <c r="V150" s="26">
        <f t="shared" si="41"/>
        <v>0.001388888888888889</v>
      </c>
      <c r="W150" s="26"/>
      <c r="X150" s="26">
        <f t="shared" si="42"/>
        <v>0.008749999999999999</v>
      </c>
      <c r="Y150" s="18">
        <v>11</v>
      </c>
      <c r="Z150" s="2"/>
      <c r="AA150" s="113"/>
      <c r="AB150" s="214" t="str">
        <f t="shared" si="34"/>
        <v>СОШ 42               </v>
      </c>
    </row>
    <row r="151" spans="1:28" ht="13.5" thickBot="1">
      <c r="A151" s="65">
        <v>43</v>
      </c>
      <c r="B151" s="144" t="s">
        <v>758</v>
      </c>
      <c r="C151" s="144" t="s">
        <v>763</v>
      </c>
      <c r="D151" s="144" t="s">
        <v>190</v>
      </c>
      <c r="E151" s="144" t="s">
        <v>363</v>
      </c>
      <c r="F151" s="145">
        <v>360</v>
      </c>
      <c r="G151" s="144" t="s">
        <v>190</v>
      </c>
      <c r="H151" s="146">
        <v>0.010416666666666666</v>
      </c>
      <c r="I151" s="144"/>
      <c r="J151" s="148">
        <v>0</v>
      </c>
      <c r="K151" s="149">
        <f t="shared" si="35"/>
        <v>0</v>
      </c>
      <c r="L151" s="145">
        <v>0</v>
      </c>
      <c r="M151" s="149">
        <f t="shared" si="36"/>
        <v>0</v>
      </c>
      <c r="N151" s="145">
        <v>0</v>
      </c>
      <c r="O151" s="149">
        <f t="shared" si="37"/>
        <v>0</v>
      </c>
      <c r="P151" s="145">
        <v>0</v>
      </c>
      <c r="Q151" s="149">
        <f t="shared" si="38"/>
        <v>0</v>
      </c>
      <c r="R151" s="145">
        <v>0</v>
      </c>
      <c r="S151" s="149">
        <f t="shared" si="39"/>
        <v>0</v>
      </c>
      <c r="T151" s="145">
        <v>2</v>
      </c>
      <c r="U151" s="150">
        <f t="shared" si="40"/>
        <v>0.0006944444444444445</v>
      </c>
      <c r="V151" s="151">
        <f t="shared" si="41"/>
        <v>0.0006944444444444445</v>
      </c>
      <c r="W151" s="151"/>
      <c r="X151" s="151">
        <f t="shared" si="42"/>
        <v>0.01111111111111111</v>
      </c>
      <c r="Y151" s="145">
        <v>38</v>
      </c>
      <c r="Z151" s="114"/>
      <c r="AA151" s="115"/>
      <c r="AB151" s="214" t="str">
        <f t="shared" si="34"/>
        <v>СОШ 42               </v>
      </c>
    </row>
    <row r="152" spans="1:28" ht="13.5" thickBot="1">
      <c r="A152" s="85">
        <v>44</v>
      </c>
      <c r="B152" s="94" t="s">
        <v>608</v>
      </c>
      <c r="C152" s="94" t="s">
        <v>763</v>
      </c>
      <c r="D152" s="94" t="s">
        <v>190</v>
      </c>
      <c r="E152" s="94" t="s">
        <v>330</v>
      </c>
      <c r="F152" s="129" t="s">
        <v>609</v>
      </c>
      <c r="G152" s="94" t="s">
        <v>190</v>
      </c>
      <c r="H152" s="152" t="s">
        <v>365</v>
      </c>
      <c r="I152" s="153" t="s">
        <v>300</v>
      </c>
      <c r="J152" s="154">
        <v>0</v>
      </c>
      <c r="K152" s="155">
        <f t="shared" si="35"/>
        <v>0</v>
      </c>
      <c r="L152" s="129">
        <v>0</v>
      </c>
      <c r="M152" s="155">
        <f t="shared" si="36"/>
        <v>0</v>
      </c>
      <c r="N152" s="129">
        <v>0</v>
      </c>
      <c r="O152" s="155">
        <f t="shared" si="37"/>
        <v>0</v>
      </c>
      <c r="P152" s="129">
        <v>0</v>
      </c>
      <c r="Q152" s="155">
        <f t="shared" si="38"/>
        <v>0</v>
      </c>
      <c r="R152" s="129">
        <v>0</v>
      </c>
      <c r="S152" s="155">
        <f t="shared" si="39"/>
        <v>0</v>
      </c>
      <c r="T152" s="129">
        <v>0</v>
      </c>
      <c r="U152" s="156">
        <f t="shared" si="40"/>
        <v>0</v>
      </c>
      <c r="V152" s="157">
        <f t="shared" si="41"/>
        <v>0</v>
      </c>
      <c r="W152" s="157"/>
      <c r="X152" s="157">
        <f t="shared" si="42"/>
        <v>0.005590277777777778</v>
      </c>
      <c r="Y152" s="129">
        <v>11</v>
      </c>
      <c r="Z152" s="98">
        <f>SUM(X152:X157)</f>
        <v>0.04543981481481482</v>
      </c>
      <c r="AA152" s="208">
        <f>RANK(Z152,$Z$109:$Z$177,1)</f>
        <v>6</v>
      </c>
      <c r="AB152" s="215" t="str">
        <f t="shared" si="34"/>
        <v>СОШ 49               </v>
      </c>
    </row>
    <row r="153" spans="1:28" ht="12.75">
      <c r="A153" s="60">
        <v>45</v>
      </c>
      <c r="B153" s="90" t="s">
        <v>659</v>
      </c>
      <c r="C153" s="90" t="s">
        <v>763</v>
      </c>
      <c r="D153" s="90" t="s">
        <v>190</v>
      </c>
      <c r="E153" s="90" t="s">
        <v>330</v>
      </c>
      <c r="F153" s="95" t="s">
        <v>660</v>
      </c>
      <c r="G153" s="90" t="s">
        <v>190</v>
      </c>
      <c r="H153" s="138" t="s">
        <v>661</v>
      </c>
      <c r="I153" s="139" t="s">
        <v>370</v>
      </c>
      <c r="J153" s="140">
        <v>0</v>
      </c>
      <c r="K153" s="141">
        <f t="shared" si="35"/>
        <v>0</v>
      </c>
      <c r="L153" s="95">
        <v>0</v>
      </c>
      <c r="M153" s="141">
        <f t="shared" si="36"/>
        <v>0</v>
      </c>
      <c r="N153" s="95">
        <v>0</v>
      </c>
      <c r="O153" s="141">
        <f t="shared" si="37"/>
        <v>0</v>
      </c>
      <c r="P153" s="95">
        <v>0</v>
      </c>
      <c r="Q153" s="141">
        <f t="shared" si="38"/>
        <v>0</v>
      </c>
      <c r="R153" s="95">
        <v>0</v>
      </c>
      <c r="S153" s="141">
        <f t="shared" si="39"/>
        <v>0</v>
      </c>
      <c r="T153" s="95">
        <v>0</v>
      </c>
      <c r="U153" s="142">
        <f t="shared" si="40"/>
        <v>0</v>
      </c>
      <c r="V153" s="143">
        <f t="shared" si="41"/>
        <v>0</v>
      </c>
      <c r="W153" s="143"/>
      <c r="X153" s="143">
        <f t="shared" si="42"/>
        <v>0.006516203703703704</v>
      </c>
      <c r="Y153" s="95">
        <v>19</v>
      </c>
      <c r="Z153" s="124"/>
      <c r="AA153" s="113"/>
      <c r="AB153" s="219" t="str">
        <f t="shared" si="34"/>
        <v>СОШ 49               </v>
      </c>
    </row>
    <row r="154" spans="1:28" ht="12.75">
      <c r="A154" s="60">
        <v>46</v>
      </c>
      <c r="B154" s="90" t="s">
        <v>690</v>
      </c>
      <c r="C154" s="90" t="s">
        <v>763</v>
      </c>
      <c r="D154" s="90" t="s">
        <v>190</v>
      </c>
      <c r="E154" s="90" t="s">
        <v>330</v>
      </c>
      <c r="F154" s="95" t="s">
        <v>691</v>
      </c>
      <c r="G154" s="90" t="s">
        <v>190</v>
      </c>
      <c r="H154" s="138" t="s">
        <v>692</v>
      </c>
      <c r="I154" s="139" t="s">
        <v>414</v>
      </c>
      <c r="J154" s="140">
        <v>0</v>
      </c>
      <c r="K154" s="141">
        <f t="shared" si="35"/>
        <v>0</v>
      </c>
      <c r="L154" s="95">
        <v>0</v>
      </c>
      <c r="M154" s="141">
        <f t="shared" si="36"/>
        <v>0</v>
      </c>
      <c r="N154" s="95">
        <v>0</v>
      </c>
      <c r="O154" s="141">
        <f t="shared" si="37"/>
        <v>0</v>
      </c>
      <c r="P154" s="95">
        <v>0</v>
      </c>
      <c r="Q154" s="141">
        <f t="shared" si="38"/>
        <v>0</v>
      </c>
      <c r="R154" s="95">
        <v>0</v>
      </c>
      <c r="S154" s="141">
        <f t="shared" si="39"/>
        <v>0</v>
      </c>
      <c r="T154" s="95">
        <v>0</v>
      </c>
      <c r="U154" s="142">
        <f t="shared" si="40"/>
        <v>0</v>
      </c>
      <c r="V154" s="143">
        <f t="shared" si="41"/>
        <v>0</v>
      </c>
      <c r="W154" s="143"/>
      <c r="X154" s="143">
        <f t="shared" si="42"/>
        <v>0.0072800925925925915</v>
      </c>
      <c r="Y154" s="95">
        <v>23</v>
      </c>
      <c r="Z154" s="124"/>
      <c r="AA154" s="113"/>
      <c r="AB154" s="220" t="str">
        <f t="shared" si="34"/>
        <v>СОШ 49               </v>
      </c>
    </row>
    <row r="155" spans="1:28" ht="12.75">
      <c r="A155" s="60">
        <v>47</v>
      </c>
      <c r="B155" s="90" t="s">
        <v>802</v>
      </c>
      <c r="C155" s="90" t="s">
        <v>763</v>
      </c>
      <c r="D155" s="90" t="s">
        <v>190</v>
      </c>
      <c r="E155" s="90" t="s">
        <v>330</v>
      </c>
      <c r="F155" s="95" t="s">
        <v>675</v>
      </c>
      <c r="G155" s="90" t="s">
        <v>190</v>
      </c>
      <c r="H155" s="138" t="s">
        <v>676</v>
      </c>
      <c r="I155" s="139" t="s">
        <v>394</v>
      </c>
      <c r="J155" s="140">
        <v>0</v>
      </c>
      <c r="K155" s="141">
        <f t="shared" si="35"/>
        <v>0</v>
      </c>
      <c r="L155" s="95">
        <v>0</v>
      </c>
      <c r="M155" s="141">
        <f t="shared" si="36"/>
        <v>0</v>
      </c>
      <c r="N155" s="95">
        <v>0</v>
      </c>
      <c r="O155" s="141">
        <f t="shared" si="37"/>
        <v>0</v>
      </c>
      <c r="P155" s="95">
        <v>0</v>
      </c>
      <c r="Q155" s="141">
        <f t="shared" si="38"/>
        <v>0</v>
      </c>
      <c r="R155" s="95">
        <v>0</v>
      </c>
      <c r="S155" s="141">
        <f t="shared" si="39"/>
        <v>0</v>
      </c>
      <c r="T155" s="95">
        <v>2</v>
      </c>
      <c r="U155" s="142">
        <f t="shared" si="40"/>
        <v>0.0006944444444444445</v>
      </c>
      <c r="V155" s="143">
        <f t="shared" si="41"/>
        <v>0.0006944444444444445</v>
      </c>
      <c r="W155" s="143"/>
      <c r="X155" s="143">
        <f t="shared" si="42"/>
        <v>0.007719907407407408</v>
      </c>
      <c r="Y155" s="95">
        <v>28</v>
      </c>
      <c r="Z155" s="124"/>
      <c r="AA155" s="113"/>
      <c r="AB155" s="220" t="str">
        <f t="shared" si="34"/>
        <v>СОШ 49               </v>
      </c>
    </row>
    <row r="156" spans="1:28" ht="12.75">
      <c r="A156" s="60">
        <v>48</v>
      </c>
      <c r="B156" s="90" t="s">
        <v>680</v>
      </c>
      <c r="C156" s="90" t="s">
        <v>763</v>
      </c>
      <c r="D156" s="90" t="s">
        <v>190</v>
      </c>
      <c r="E156" s="90" t="s">
        <v>330</v>
      </c>
      <c r="F156" s="95" t="s">
        <v>681</v>
      </c>
      <c r="G156" s="90" t="s">
        <v>190</v>
      </c>
      <c r="H156" s="138" t="s">
        <v>481</v>
      </c>
      <c r="I156" s="139" t="s">
        <v>400</v>
      </c>
      <c r="J156" s="140">
        <v>1</v>
      </c>
      <c r="K156" s="141">
        <f t="shared" si="35"/>
        <v>0.001388888888888889</v>
      </c>
      <c r="L156" s="95">
        <v>0</v>
      </c>
      <c r="M156" s="141">
        <f t="shared" si="36"/>
        <v>0</v>
      </c>
      <c r="N156" s="95">
        <v>0</v>
      </c>
      <c r="O156" s="141">
        <f t="shared" si="37"/>
        <v>0</v>
      </c>
      <c r="P156" s="95">
        <v>0</v>
      </c>
      <c r="Q156" s="141">
        <f t="shared" si="38"/>
        <v>0</v>
      </c>
      <c r="R156" s="95">
        <v>0</v>
      </c>
      <c r="S156" s="141">
        <f t="shared" si="39"/>
        <v>0</v>
      </c>
      <c r="T156" s="95">
        <v>0</v>
      </c>
      <c r="U156" s="142">
        <f t="shared" si="40"/>
        <v>0</v>
      </c>
      <c r="V156" s="143">
        <f t="shared" si="41"/>
        <v>0.001388888888888889</v>
      </c>
      <c r="W156" s="143"/>
      <c r="X156" s="143">
        <f t="shared" si="42"/>
        <v>0.008518518518518519</v>
      </c>
      <c r="Y156" s="95">
        <v>32</v>
      </c>
      <c r="Z156" s="124"/>
      <c r="AA156" s="113"/>
      <c r="AB156" s="220" t="str">
        <f t="shared" si="34"/>
        <v>СОШ 49               </v>
      </c>
    </row>
    <row r="157" spans="1:28" ht="13.5" thickBot="1">
      <c r="A157" s="65">
        <v>49</v>
      </c>
      <c r="B157" s="144" t="s">
        <v>706</v>
      </c>
      <c r="C157" s="144" t="s">
        <v>765</v>
      </c>
      <c r="D157" s="144" t="s">
        <v>190</v>
      </c>
      <c r="E157" s="144" t="s">
        <v>330</v>
      </c>
      <c r="F157" s="145" t="s">
        <v>707</v>
      </c>
      <c r="G157" s="144" t="s">
        <v>190</v>
      </c>
      <c r="H157" s="146" t="s">
        <v>507</v>
      </c>
      <c r="I157" s="147" t="s">
        <v>435</v>
      </c>
      <c r="J157" s="148">
        <v>0</v>
      </c>
      <c r="K157" s="149">
        <f t="shared" si="35"/>
        <v>0</v>
      </c>
      <c r="L157" s="145">
        <v>1</v>
      </c>
      <c r="M157" s="149">
        <f t="shared" si="36"/>
        <v>0.001388888888888889</v>
      </c>
      <c r="N157" s="145">
        <v>0</v>
      </c>
      <c r="O157" s="149">
        <f t="shared" si="37"/>
        <v>0</v>
      </c>
      <c r="P157" s="145">
        <v>0</v>
      </c>
      <c r="Q157" s="149">
        <f t="shared" si="38"/>
        <v>0</v>
      </c>
      <c r="R157" s="145">
        <v>0</v>
      </c>
      <c r="S157" s="149">
        <f t="shared" si="39"/>
        <v>0</v>
      </c>
      <c r="T157" s="145">
        <v>2</v>
      </c>
      <c r="U157" s="150">
        <f t="shared" si="40"/>
        <v>0.0006944444444444445</v>
      </c>
      <c r="V157" s="151">
        <f t="shared" si="41"/>
        <v>0.0020833333333333333</v>
      </c>
      <c r="W157" s="151"/>
      <c r="X157" s="151">
        <f t="shared" si="42"/>
        <v>0.009814814814814814</v>
      </c>
      <c r="Y157" s="145">
        <v>18</v>
      </c>
      <c r="Z157" s="242"/>
      <c r="AA157" s="115"/>
      <c r="AB157" s="220" t="str">
        <f t="shared" si="34"/>
        <v>СОШ 49               </v>
      </c>
    </row>
    <row r="158" spans="1:28" ht="13.5" thickBot="1">
      <c r="A158" s="85">
        <v>50</v>
      </c>
      <c r="B158" s="94" t="s">
        <v>617</v>
      </c>
      <c r="C158" s="94" t="s">
        <v>763</v>
      </c>
      <c r="D158" s="94" t="s">
        <v>190</v>
      </c>
      <c r="E158" s="94" t="s">
        <v>618</v>
      </c>
      <c r="F158" s="129" t="s">
        <v>619</v>
      </c>
      <c r="G158" s="94" t="s">
        <v>190</v>
      </c>
      <c r="H158" s="152" t="s">
        <v>620</v>
      </c>
      <c r="I158" s="153" t="s">
        <v>313</v>
      </c>
      <c r="J158" s="154">
        <v>0</v>
      </c>
      <c r="K158" s="155">
        <f t="shared" si="35"/>
        <v>0</v>
      </c>
      <c r="L158" s="129">
        <v>0</v>
      </c>
      <c r="M158" s="155">
        <f t="shared" si="36"/>
        <v>0</v>
      </c>
      <c r="N158" s="129">
        <v>0</v>
      </c>
      <c r="O158" s="155">
        <f t="shared" si="37"/>
        <v>0</v>
      </c>
      <c r="P158" s="129">
        <v>0</v>
      </c>
      <c r="Q158" s="155">
        <f t="shared" si="38"/>
        <v>0</v>
      </c>
      <c r="R158" s="129">
        <v>0</v>
      </c>
      <c r="S158" s="155">
        <f t="shared" si="39"/>
        <v>0</v>
      </c>
      <c r="T158" s="129">
        <v>0</v>
      </c>
      <c r="U158" s="156">
        <f t="shared" si="40"/>
        <v>0</v>
      </c>
      <c r="V158" s="157">
        <f t="shared" si="41"/>
        <v>0</v>
      </c>
      <c r="W158" s="157"/>
      <c r="X158" s="157">
        <f t="shared" si="42"/>
        <v>0.00587962962962963</v>
      </c>
      <c r="Y158" s="129">
        <v>12</v>
      </c>
      <c r="Z158" s="110">
        <f>SUM(X158:X163)</f>
        <v>0.04760416666666666</v>
      </c>
      <c r="AA158" s="112">
        <f>RANK(Z158,$Z$109:$Z$177,1)</f>
        <v>8</v>
      </c>
      <c r="AB158" s="221" t="str">
        <f>E158</f>
        <v>СОШ 72-1             </v>
      </c>
    </row>
    <row r="159" spans="1:28" ht="12.75">
      <c r="A159" s="60">
        <v>51</v>
      </c>
      <c r="B159" s="90" t="s">
        <v>621</v>
      </c>
      <c r="C159" s="90" t="s">
        <v>763</v>
      </c>
      <c r="D159" s="90" t="s">
        <v>190</v>
      </c>
      <c r="E159" s="90" t="s">
        <v>618</v>
      </c>
      <c r="F159" s="95" t="s">
        <v>622</v>
      </c>
      <c r="G159" s="90" t="s">
        <v>190</v>
      </c>
      <c r="H159" s="138" t="s">
        <v>623</v>
      </c>
      <c r="I159" s="139" t="s">
        <v>317</v>
      </c>
      <c r="J159" s="140">
        <v>0</v>
      </c>
      <c r="K159" s="141">
        <f t="shared" si="35"/>
        <v>0</v>
      </c>
      <c r="L159" s="95">
        <v>0</v>
      </c>
      <c r="M159" s="141">
        <f t="shared" si="36"/>
        <v>0</v>
      </c>
      <c r="N159" s="95">
        <v>0</v>
      </c>
      <c r="O159" s="141">
        <f t="shared" si="37"/>
        <v>0</v>
      </c>
      <c r="P159" s="95">
        <v>0</v>
      </c>
      <c r="Q159" s="141">
        <f t="shared" si="38"/>
        <v>0</v>
      </c>
      <c r="R159" s="95">
        <v>0</v>
      </c>
      <c r="S159" s="141">
        <f t="shared" si="39"/>
        <v>0</v>
      </c>
      <c r="T159" s="95">
        <v>0</v>
      </c>
      <c r="U159" s="142">
        <f t="shared" si="40"/>
        <v>0</v>
      </c>
      <c r="V159" s="143">
        <f t="shared" si="41"/>
        <v>0</v>
      </c>
      <c r="W159" s="143"/>
      <c r="X159" s="143">
        <f t="shared" si="42"/>
        <v>0.005902777777777778</v>
      </c>
      <c r="Y159" s="95">
        <v>13</v>
      </c>
      <c r="Z159" s="124"/>
      <c r="AA159" s="113"/>
      <c r="AB159" s="222" t="str">
        <f t="shared" si="34"/>
        <v>СОШ 72-1             </v>
      </c>
    </row>
    <row r="160" spans="1:28" ht="12.75">
      <c r="A160" s="60">
        <v>52</v>
      </c>
      <c r="B160" s="90" t="s">
        <v>650</v>
      </c>
      <c r="C160" s="90" t="s">
        <v>763</v>
      </c>
      <c r="D160" s="90" t="s">
        <v>190</v>
      </c>
      <c r="E160" s="90" t="s">
        <v>618</v>
      </c>
      <c r="F160" s="95" t="s">
        <v>651</v>
      </c>
      <c r="G160" s="90" t="s">
        <v>190</v>
      </c>
      <c r="H160" s="138" t="s">
        <v>652</v>
      </c>
      <c r="I160" s="139" t="s">
        <v>358</v>
      </c>
      <c r="J160" s="140">
        <v>0</v>
      </c>
      <c r="K160" s="141">
        <f t="shared" si="35"/>
        <v>0</v>
      </c>
      <c r="L160" s="95">
        <v>0</v>
      </c>
      <c r="M160" s="141">
        <f t="shared" si="36"/>
        <v>0</v>
      </c>
      <c r="N160" s="95">
        <v>0</v>
      </c>
      <c r="O160" s="141">
        <f t="shared" si="37"/>
        <v>0</v>
      </c>
      <c r="P160" s="95">
        <v>0</v>
      </c>
      <c r="Q160" s="141">
        <f t="shared" si="38"/>
        <v>0</v>
      </c>
      <c r="R160" s="95">
        <v>0</v>
      </c>
      <c r="S160" s="141">
        <f t="shared" si="39"/>
        <v>0</v>
      </c>
      <c r="T160" s="95">
        <v>0</v>
      </c>
      <c r="U160" s="142">
        <f t="shared" si="40"/>
        <v>0</v>
      </c>
      <c r="V160" s="143">
        <f t="shared" si="41"/>
        <v>0</v>
      </c>
      <c r="W160" s="143"/>
      <c r="X160" s="143">
        <f t="shared" si="42"/>
        <v>0.006400462962962963</v>
      </c>
      <c r="Y160" s="95">
        <v>17</v>
      </c>
      <c r="Z160" s="124"/>
      <c r="AA160" s="113"/>
      <c r="AB160" s="223" t="str">
        <f t="shared" si="34"/>
        <v>СОШ 72-1             </v>
      </c>
    </row>
    <row r="161" spans="1:28" ht="12.75">
      <c r="A161" s="60">
        <v>53</v>
      </c>
      <c r="B161" s="90" t="s">
        <v>639</v>
      </c>
      <c r="C161" s="90" t="s">
        <v>763</v>
      </c>
      <c r="D161" s="90" t="s">
        <v>190</v>
      </c>
      <c r="E161" s="90" t="s">
        <v>618</v>
      </c>
      <c r="F161" s="95" t="s">
        <v>60</v>
      </c>
      <c r="G161" s="90" t="s">
        <v>190</v>
      </c>
      <c r="H161" s="138" t="s">
        <v>640</v>
      </c>
      <c r="I161" s="139" t="s">
        <v>345</v>
      </c>
      <c r="J161" s="140">
        <v>0</v>
      </c>
      <c r="K161" s="141">
        <f t="shared" si="35"/>
        <v>0</v>
      </c>
      <c r="L161" s="95">
        <v>0</v>
      </c>
      <c r="M161" s="141">
        <f t="shared" si="36"/>
        <v>0</v>
      </c>
      <c r="N161" s="95">
        <v>0</v>
      </c>
      <c r="O161" s="141">
        <f t="shared" si="37"/>
        <v>0</v>
      </c>
      <c r="P161" s="95">
        <v>0</v>
      </c>
      <c r="Q161" s="141">
        <f t="shared" si="38"/>
        <v>0</v>
      </c>
      <c r="R161" s="95">
        <v>0</v>
      </c>
      <c r="S161" s="141">
        <f t="shared" si="39"/>
        <v>0</v>
      </c>
      <c r="T161" s="95">
        <v>1</v>
      </c>
      <c r="U161" s="142">
        <f t="shared" si="40"/>
        <v>0.00034722222222222224</v>
      </c>
      <c r="V161" s="143">
        <f t="shared" si="41"/>
        <v>0.00034722222222222224</v>
      </c>
      <c r="W161" s="143"/>
      <c r="X161" s="143">
        <f t="shared" si="42"/>
        <v>0.006527777777777778</v>
      </c>
      <c r="Y161" s="95">
        <v>20</v>
      </c>
      <c r="Z161" s="2"/>
      <c r="AA161" s="113"/>
      <c r="AB161" s="214" t="str">
        <f t="shared" si="34"/>
        <v>СОШ 72-1             </v>
      </c>
    </row>
    <row r="162" spans="1:28" ht="12.75">
      <c r="A162" s="60">
        <v>54</v>
      </c>
      <c r="B162" s="90" t="s">
        <v>708</v>
      </c>
      <c r="C162" s="90" t="s">
        <v>765</v>
      </c>
      <c r="D162" s="90" t="s">
        <v>190</v>
      </c>
      <c r="E162" s="90" t="s">
        <v>618</v>
      </c>
      <c r="F162" s="95" t="s">
        <v>709</v>
      </c>
      <c r="G162" s="90" t="s">
        <v>190</v>
      </c>
      <c r="H162" s="138" t="s">
        <v>710</v>
      </c>
      <c r="I162" s="139" t="s">
        <v>438</v>
      </c>
      <c r="J162" s="140">
        <v>0</v>
      </c>
      <c r="K162" s="141">
        <f t="shared" si="35"/>
        <v>0</v>
      </c>
      <c r="L162" s="95">
        <v>1</v>
      </c>
      <c r="M162" s="141">
        <f t="shared" si="36"/>
        <v>0.001388888888888889</v>
      </c>
      <c r="N162" s="95">
        <v>0</v>
      </c>
      <c r="O162" s="141">
        <f t="shared" si="37"/>
        <v>0</v>
      </c>
      <c r="P162" s="95">
        <v>0</v>
      </c>
      <c r="Q162" s="141">
        <f t="shared" si="38"/>
        <v>0</v>
      </c>
      <c r="R162" s="95">
        <v>1</v>
      </c>
      <c r="S162" s="141">
        <f t="shared" si="39"/>
        <v>0.001388888888888889</v>
      </c>
      <c r="T162" s="95">
        <v>2</v>
      </c>
      <c r="U162" s="142">
        <f t="shared" si="40"/>
        <v>0.0006944444444444445</v>
      </c>
      <c r="V162" s="143">
        <f t="shared" si="41"/>
        <v>0.0034722222222222225</v>
      </c>
      <c r="W162" s="143"/>
      <c r="X162" s="143">
        <f t="shared" si="42"/>
        <v>0.01122685185185185</v>
      </c>
      <c r="Y162" s="95">
        <v>24</v>
      </c>
      <c r="Z162" s="2"/>
      <c r="AA162" s="113"/>
      <c r="AB162" s="214" t="str">
        <f t="shared" si="34"/>
        <v>СОШ 72-1             </v>
      </c>
    </row>
    <row r="163" spans="1:28" ht="13.5" thickBot="1">
      <c r="A163" s="65">
        <v>55</v>
      </c>
      <c r="B163" s="91" t="s">
        <v>727</v>
      </c>
      <c r="C163" s="91" t="s">
        <v>765</v>
      </c>
      <c r="D163" s="91" t="s">
        <v>190</v>
      </c>
      <c r="E163" s="91" t="s">
        <v>618</v>
      </c>
      <c r="F163" s="127" t="s">
        <v>728</v>
      </c>
      <c r="G163" s="91" t="s">
        <v>190</v>
      </c>
      <c r="H163" s="158" t="s">
        <v>729</v>
      </c>
      <c r="I163" s="159" t="s">
        <v>461</v>
      </c>
      <c r="J163" s="160">
        <v>0</v>
      </c>
      <c r="K163" s="161">
        <f t="shared" si="35"/>
        <v>0</v>
      </c>
      <c r="L163" s="127">
        <v>1</v>
      </c>
      <c r="M163" s="161">
        <f t="shared" si="36"/>
        <v>0.001388888888888889</v>
      </c>
      <c r="N163" s="127">
        <v>0</v>
      </c>
      <c r="O163" s="161">
        <f t="shared" si="37"/>
        <v>0</v>
      </c>
      <c r="P163" s="127">
        <v>0</v>
      </c>
      <c r="Q163" s="161">
        <f t="shared" si="38"/>
        <v>0</v>
      </c>
      <c r="R163" s="127">
        <v>1</v>
      </c>
      <c r="S163" s="161">
        <f t="shared" si="39"/>
        <v>0.001388888888888889</v>
      </c>
      <c r="T163" s="127">
        <v>0</v>
      </c>
      <c r="U163" s="162">
        <f t="shared" si="40"/>
        <v>0</v>
      </c>
      <c r="V163" s="163">
        <f t="shared" si="41"/>
        <v>0.002777777777777778</v>
      </c>
      <c r="W163" s="163"/>
      <c r="X163" s="163">
        <f t="shared" si="42"/>
        <v>0.011666666666666667</v>
      </c>
      <c r="Y163" s="127">
        <v>26</v>
      </c>
      <c r="Z163" s="116"/>
      <c r="AA163" s="203"/>
      <c r="AB163" s="214" t="str">
        <f t="shared" si="34"/>
        <v>СОШ 72-1             </v>
      </c>
    </row>
    <row r="164" spans="1:28" ht="13.5" thickBot="1">
      <c r="A164" s="85">
        <v>56</v>
      </c>
      <c r="B164" s="130" t="s">
        <v>583</v>
      </c>
      <c r="C164" s="130" t="s">
        <v>763</v>
      </c>
      <c r="D164" s="130" t="s">
        <v>190</v>
      </c>
      <c r="E164" s="130" t="s">
        <v>584</v>
      </c>
      <c r="F164" s="131" t="s">
        <v>585</v>
      </c>
      <c r="G164" s="130" t="s">
        <v>190</v>
      </c>
      <c r="H164" s="132" t="s">
        <v>586</v>
      </c>
      <c r="I164" s="133" t="s">
        <v>28</v>
      </c>
      <c r="J164" s="134">
        <v>0</v>
      </c>
      <c r="K164" s="135">
        <f t="shared" si="35"/>
        <v>0</v>
      </c>
      <c r="L164" s="131">
        <v>0</v>
      </c>
      <c r="M164" s="135">
        <f t="shared" si="36"/>
        <v>0</v>
      </c>
      <c r="N164" s="131">
        <v>0</v>
      </c>
      <c r="O164" s="135">
        <f t="shared" si="37"/>
        <v>0</v>
      </c>
      <c r="P164" s="131">
        <v>0</v>
      </c>
      <c r="Q164" s="135">
        <f t="shared" si="38"/>
        <v>0</v>
      </c>
      <c r="R164" s="131">
        <v>0</v>
      </c>
      <c r="S164" s="135">
        <f t="shared" si="39"/>
        <v>0</v>
      </c>
      <c r="T164" s="131">
        <v>0</v>
      </c>
      <c r="U164" s="136">
        <f t="shared" si="40"/>
        <v>0</v>
      </c>
      <c r="V164" s="137">
        <f t="shared" si="41"/>
        <v>0</v>
      </c>
      <c r="W164" s="137"/>
      <c r="X164" s="137">
        <f t="shared" si="42"/>
        <v>0.00400462962962963</v>
      </c>
      <c r="Y164" s="131">
        <v>4</v>
      </c>
      <c r="Z164" s="110">
        <f>SUM(X164:X169)</f>
        <v>0.04034722222222223</v>
      </c>
      <c r="AA164" s="112">
        <f>RANK(Z164,$Z$109:$Z$177,1)</f>
        <v>2</v>
      </c>
      <c r="AB164" s="215" t="str">
        <f t="shared" si="34"/>
        <v>СОШ 72-2             </v>
      </c>
    </row>
    <row r="165" spans="1:28" ht="12.75">
      <c r="A165" s="60">
        <v>57</v>
      </c>
      <c r="B165" s="90" t="s">
        <v>605</v>
      </c>
      <c r="C165" s="90" t="s">
        <v>763</v>
      </c>
      <c r="D165" s="90" t="s">
        <v>190</v>
      </c>
      <c r="E165" s="90" t="s">
        <v>584</v>
      </c>
      <c r="F165" s="95" t="s">
        <v>606</v>
      </c>
      <c r="G165" s="90" t="s">
        <v>190</v>
      </c>
      <c r="H165" s="138" t="s">
        <v>607</v>
      </c>
      <c r="I165" s="139" t="s">
        <v>296</v>
      </c>
      <c r="J165" s="140">
        <v>0</v>
      </c>
      <c r="K165" s="141">
        <f t="shared" si="35"/>
        <v>0</v>
      </c>
      <c r="L165" s="95">
        <v>0</v>
      </c>
      <c r="M165" s="141">
        <f t="shared" si="36"/>
        <v>0</v>
      </c>
      <c r="N165" s="95">
        <v>0</v>
      </c>
      <c r="O165" s="141">
        <f t="shared" si="37"/>
        <v>0</v>
      </c>
      <c r="P165" s="95">
        <v>0</v>
      </c>
      <c r="Q165" s="141">
        <f t="shared" si="38"/>
        <v>0</v>
      </c>
      <c r="R165" s="95">
        <v>0</v>
      </c>
      <c r="S165" s="141">
        <f t="shared" si="39"/>
        <v>0</v>
      </c>
      <c r="T165" s="95">
        <v>0</v>
      </c>
      <c r="U165" s="142">
        <f t="shared" si="40"/>
        <v>0</v>
      </c>
      <c r="V165" s="143">
        <f t="shared" si="41"/>
        <v>0</v>
      </c>
      <c r="W165" s="143"/>
      <c r="X165" s="143">
        <f t="shared" si="42"/>
        <v>0.0051504629629629635</v>
      </c>
      <c r="Y165" s="95">
        <v>10</v>
      </c>
      <c r="Z165" s="2"/>
      <c r="AA165" s="113"/>
      <c r="AB165" s="217" t="str">
        <f t="shared" si="34"/>
        <v>СОШ 72-2             </v>
      </c>
    </row>
    <row r="166" spans="1:28" ht="12.75">
      <c r="A166" s="60">
        <v>58</v>
      </c>
      <c r="B166" s="90" t="s">
        <v>630</v>
      </c>
      <c r="C166" s="90" t="s">
        <v>763</v>
      </c>
      <c r="D166" s="90" t="s">
        <v>190</v>
      </c>
      <c r="E166" s="90" t="s">
        <v>584</v>
      </c>
      <c r="F166" s="95" t="s">
        <v>631</v>
      </c>
      <c r="G166" s="90" t="s">
        <v>190</v>
      </c>
      <c r="H166" s="138" t="s">
        <v>632</v>
      </c>
      <c r="I166" s="139" t="s">
        <v>333</v>
      </c>
      <c r="J166" s="140">
        <v>0</v>
      </c>
      <c r="K166" s="141">
        <f t="shared" si="35"/>
        <v>0</v>
      </c>
      <c r="L166" s="95">
        <v>0</v>
      </c>
      <c r="M166" s="141">
        <f t="shared" si="36"/>
        <v>0</v>
      </c>
      <c r="N166" s="95">
        <v>0</v>
      </c>
      <c r="O166" s="141">
        <f t="shared" si="37"/>
        <v>0</v>
      </c>
      <c r="P166" s="95">
        <v>0</v>
      </c>
      <c r="Q166" s="141">
        <f t="shared" si="38"/>
        <v>0</v>
      </c>
      <c r="R166" s="95">
        <v>0</v>
      </c>
      <c r="S166" s="141">
        <f t="shared" si="39"/>
        <v>0</v>
      </c>
      <c r="T166" s="95">
        <v>2</v>
      </c>
      <c r="U166" s="142">
        <f t="shared" si="40"/>
        <v>0.0006944444444444445</v>
      </c>
      <c r="V166" s="143">
        <f t="shared" si="41"/>
        <v>0.0006944444444444445</v>
      </c>
      <c r="W166" s="143"/>
      <c r="X166" s="143">
        <f t="shared" si="42"/>
        <v>0.0067708333333333336</v>
      </c>
      <c r="Y166" s="95">
        <v>21</v>
      </c>
      <c r="Z166" s="2"/>
      <c r="AA166" s="113"/>
      <c r="AB166" s="193" t="str">
        <f t="shared" si="34"/>
        <v>СОШ 72-2             </v>
      </c>
    </row>
    <row r="167" spans="1:28" ht="12.75">
      <c r="A167" s="60">
        <v>59</v>
      </c>
      <c r="B167" s="17" t="s">
        <v>677</v>
      </c>
      <c r="C167" s="17" t="s">
        <v>765</v>
      </c>
      <c r="D167" s="17" t="s">
        <v>190</v>
      </c>
      <c r="E167" s="17" t="s">
        <v>584</v>
      </c>
      <c r="F167" s="18" t="s">
        <v>678</v>
      </c>
      <c r="G167" s="17" t="s">
        <v>190</v>
      </c>
      <c r="H167" s="40" t="s">
        <v>679</v>
      </c>
      <c r="I167" s="19" t="s">
        <v>397</v>
      </c>
      <c r="J167" s="20">
        <v>0</v>
      </c>
      <c r="K167" s="21">
        <f t="shared" si="35"/>
        <v>0</v>
      </c>
      <c r="L167" s="18">
        <v>0</v>
      </c>
      <c r="M167" s="21">
        <f t="shared" si="36"/>
        <v>0</v>
      </c>
      <c r="N167" s="18">
        <v>0</v>
      </c>
      <c r="O167" s="21">
        <f t="shared" si="37"/>
        <v>0</v>
      </c>
      <c r="P167" s="18">
        <v>0</v>
      </c>
      <c r="Q167" s="21">
        <f t="shared" si="38"/>
        <v>0</v>
      </c>
      <c r="R167" s="18">
        <v>0</v>
      </c>
      <c r="S167" s="21">
        <f t="shared" si="39"/>
        <v>0</v>
      </c>
      <c r="T167" s="18">
        <v>0</v>
      </c>
      <c r="U167" s="22">
        <f t="shared" si="40"/>
        <v>0</v>
      </c>
      <c r="V167" s="26">
        <f t="shared" si="41"/>
        <v>0</v>
      </c>
      <c r="W167" s="26"/>
      <c r="X167" s="26">
        <f t="shared" si="42"/>
        <v>0.007083333333333333</v>
      </c>
      <c r="Y167" s="18">
        <v>5</v>
      </c>
      <c r="Z167" s="2"/>
      <c r="AA167" s="113"/>
      <c r="AB167" s="193" t="str">
        <f t="shared" si="34"/>
        <v>СОШ 72-2             </v>
      </c>
    </row>
    <row r="168" spans="1:28" ht="12.75">
      <c r="A168" s="60">
        <v>60</v>
      </c>
      <c r="B168" s="90" t="s">
        <v>698</v>
      </c>
      <c r="C168" s="90" t="s">
        <v>763</v>
      </c>
      <c r="D168" s="90" t="s">
        <v>190</v>
      </c>
      <c r="E168" s="90" t="s">
        <v>584</v>
      </c>
      <c r="F168" s="95" t="s">
        <v>699</v>
      </c>
      <c r="G168" s="90" t="s">
        <v>190</v>
      </c>
      <c r="H168" s="138" t="s">
        <v>500</v>
      </c>
      <c r="I168" s="139" t="s">
        <v>425</v>
      </c>
      <c r="J168" s="140">
        <v>0</v>
      </c>
      <c r="K168" s="141">
        <f t="shared" si="35"/>
        <v>0</v>
      </c>
      <c r="L168" s="95">
        <v>0</v>
      </c>
      <c r="M168" s="141">
        <f t="shared" si="36"/>
        <v>0</v>
      </c>
      <c r="N168" s="95">
        <v>0</v>
      </c>
      <c r="O168" s="141">
        <f t="shared" si="37"/>
        <v>0</v>
      </c>
      <c r="P168" s="95">
        <v>0</v>
      </c>
      <c r="Q168" s="141">
        <f t="shared" si="38"/>
        <v>0</v>
      </c>
      <c r="R168" s="95">
        <v>0</v>
      </c>
      <c r="S168" s="141">
        <f t="shared" si="39"/>
        <v>0</v>
      </c>
      <c r="T168" s="95">
        <v>0</v>
      </c>
      <c r="U168" s="142">
        <f t="shared" si="40"/>
        <v>0</v>
      </c>
      <c r="V168" s="143">
        <f t="shared" si="41"/>
        <v>0</v>
      </c>
      <c r="W168" s="143"/>
      <c r="X168" s="143">
        <f t="shared" si="42"/>
        <v>0.007488425925925926</v>
      </c>
      <c r="Y168" s="95">
        <v>27</v>
      </c>
      <c r="Z168" s="2"/>
      <c r="AA168" s="113"/>
      <c r="AB168" s="193" t="str">
        <f t="shared" si="34"/>
        <v>СОШ 72-2             </v>
      </c>
    </row>
    <row r="169" spans="1:28" ht="13.5" thickBot="1">
      <c r="A169" s="65">
        <v>61</v>
      </c>
      <c r="B169" s="144" t="s">
        <v>722</v>
      </c>
      <c r="C169" s="144" t="s">
        <v>765</v>
      </c>
      <c r="D169" s="144" t="s">
        <v>190</v>
      </c>
      <c r="E169" s="144" t="s">
        <v>584</v>
      </c>
      <c r="F169" s="145" t="s">
        <v>723</v>
      </c>
      <c r="G169" s="144" t="s">
        <v>190</v>
      </c>
      <c r="H169" s="146" t="s">
        <v>724</v>
      </c>
      <c r="I169" s="147" t="s">
        <v>454</v>
      </c>
      <c r="J169" s="148">
        <v>0</v>
      </c>
      <c r="K169" s="149">
        <f t="shared" si="35"/>
        <v>0</v>
      </c>
      <c r="L169" s="145">
        <v>1</v>
      </c>
      <c r="M169" s="149">
        <f t="shared" si="36"/>
        <v>0.001388888888888889</v>
      </c>
      <c r="N169" s="145">
        <v>0</v>
      </c>
      <c r="O169" s="149">
        <f t="shared" si="37"/>
        <v>0</v>
      </c>
      <c r="P169" s="145">
        <v>0</v>
      </c>
      <c r="Q169" s="149">
        <f t="shared" si="38"/>
        <v>0</v>
      </c>
      <c r="R169" s="145">
        <v>0</v>
      </c>
      <c r="S169" s="149">
        <f t="shared" si="39"/>
        <v>0</v>
      </c>
      <c r="T169" s="145">
        <v>0</v>
      </c>
      <c r="U169" s="150">
        <f t="shared" si="40"/>
        <v>0</v>
      </c>
      <c r="V169" s="151">
        <f t="shared" si="41"/>
        <v>0.001388888888888889</v>
      </c>
      <c r="W169" s="151"/>
      <c r="X169" s="151">
        <f t="shared" si="42"/>
        <v>0.009849537037037039</v>
      </c>
      <c r="Y169" s="145">
        <v>19</v>
      </c>
      <c r="Z169" s="114"/>
      <c r="AA169" s="115"/>
      <c r="AB169" s="193" t="str">
        <f t="shared" si="34"/>
        <v>СОШ 72-2             </v>
      </c>
    </row>
    <row r="170" spans="1:28" ht="13.5" thickBot="1">
      <c r="A170" s="85">
        <v>62</v>
      </c>
      <c r="B170" s="94" t="s">
        <v>20</v>
      </c>
      <c r="C170" s="94" t="s">
        <v>763</v>
      </c>
      <c r="D170" s="94" t="s">
        <v>190</v>
      </c>
      <c r="E170" s="94" t="s">
        <v>318</v>
      </c>
      <c r="F170" s="129" t="s">
        <v>70</v>
      </c>
      <c r="G170" s="94" t="s">
        <v>190</v>
      </c>
      <c r="H170" s="152" t="s">
        <v>578</v>
      </c>
      <c r="I170" s="153" t="s">
        <v>75</v>
      </c>
      <c r="J170" s="154">
        <v>0</v>
      </c>
      <c r="K170" s="155">
        <f t="shared" si="35"/>
        <v>0</v>
      </c>
      <c r="L170" s="129">
        <v>0</v>
      </c>
      <c r="M170" s="155">
        <f t="shared" si="36"/>
        <v>0</v>
      </c>
      <c r="N170" s="129">
        <v>0</v>
      </c>
      <c r="O170" s="155">
        <f t="shared" si="37"/>
        <v>0</v>
      </c>
      <c r="P170" s="129">
        <v>0</v>
      </c>
      <c r="Q170" s="155">
        <f t="shared" si="38"/>
        <v>0</v>
      </c>
      <c r="R170" s="129">
        <v>0</v>
      </c>
      <c r="S170" s="155">
        <f t="shared" si="39"/>
        <v>0</v>
      </c>
      <c r="T170" s="129">
        <v>0</v>
      </c>
      <c r="U170" s="156">
        <f t="shared" si="40"/>
        <v>0</v>
      </c>
      <c r="V170" s="157">
        <f t="shared" si="41"/>
        <v>0</v>
      </c>
      <c r="W170" s="157">
        <v>0.00035879629629629635</v>
      </c>
      <c r="X170" s="157">
        <f t="shared" si="42"/>
        <v>0.0030787037037037037</v>
      </c>
      <c r="Y170" s="129">
        <v>1</v>
      </c>
      <c r="Z170" s="110">
        <f>SUM(X170:X175)</f>
        <v>0.03260416666666667</v>
      </c>
      <c r="AA170" s="112">
        <f>RANK(Z170,$Z$109:$Z$177,1)</f>
        <v>1</v>
      </c>
      <c r="AB170" s="218" t="str">
        <f t="shared" si="34"/>
        <v>СОШ 76               </v>
      </c>
    </row>
    <row r="171" spans="1:28" ht="12.75">
      <c r="A171" s="60">
        <v>63</v>
      </c>
      <c r="B171" s="90" t="s">
        <v>587</v>
      </c>
      <c r="C171" s="90" t="s">
        <v>763</v>
      </c>
      <c r="D171" s="90" t="s">
        <v>190</v>
      </c>
      <c r="E171" s="90" t="s">
        <v>318</v>
      </c>
      <c r="F171" s="95" t="s">
        <v>588</v>
      </c>
      <c r="G171" s="90" t="s">
        <v>190</v>
      </c>
      <c r="H171" s="138" t="s">
        <v>589</v>
      </c>
      <c r="I171" s="139" t="s">
        <v>84</v>
      </c>
      <c r="J171" s="140">
        <v>0</v>
      </c>
      <c r="K171" s="141">
        <f t="shared" si="35"/>
        <v>0</v>
      </c>
      <c r="L171" s="95">
        <v>0</v>
      </c>
      <c r="M171" s="141">
        <f t="shared" si="36"/>
        <v>0</v>
      </c>
      <c r="N171" s="95">
        <v>0</v>
      </c>
      <c r="O171" s="141">
        <f t="shared" si="37"/>
        <v>0</v>
      </c>
      <c r="P171" s="95">
        <v>0</v>
      </c>
      <c r="Q171" s="141">
        <f t="shared" si="38"/>
        <v>0</v>
      </c>
      <c r="R171" s="95">
        <v>0</v>
      </c>
      <c r="S171" s="141">
        <f t="shared" si="39"/>
        <v>0</v>
      </c>
      <c r="T171" s="95">
        <v>0</v>
      </c>
      <c r="U171" s="142">
        <f t="shared" si="40"/>
        <v>0</v>
      </c>
      <c r="V171" s="143">
        <f t="shared" si="41"/>
        <v>0</v>
      </c>
      <c r="W171" s="143"/>
      <c r="X171" s="143">
        <f t="shared" si="42"/>
        <v>0.004108796296296297</v>
      </c>
      <c r="Y171" s="95">
        <v>5</v>
      </c>
      <c r="Z171" s="2"/>
      <c r="AA171" s="113"/>
      <c r="AB171" s="213" t="str">
        <f t="shared" si="34"/>
        <v>СОШ 76               </v>
      </c>
    </row>
    <row r="172" spans="1:28" ht="12.75">
      <c r="A172" s="60">
        <v>64</v>
      </c>
      <c r="B172" s="90" t="s">
        <v>592</v>
      </c>
      <c r="C172" s="90" t="s">
        <v>763</v>
      </c>
      <c r="D172" s="90" t="s">
        <v>190</v>
      </c>
      <c r="E172" s="90" t="s">
        <v>318</v>
      </c>
      <c r="F172" s="95" t="s">
        <v>593</v>
      </c>
      <c r="G172" s="90" t="s">
        <v>190</v>
      </c>
      <c r="H172" s="138" t="s">
        <v>594</v>
      </c>
      <c r="I172" s="139" t="s">
        <v>40</v>
      </c>
      <c r="J172" s="140">
        <v>0</v>
      </c>
      <c r="K172" s="141">
        <f t="shared" si="35"/>
        <v>0</v>
      </c>
      <c r="L172" s="95">
        <v>0</v>
      </c>
      <c r="M172" s="141">
        <f t="shared" si="36"/>
        <v>0</v>
      </c>
      <c r="N172" s="95">
        <v>0</v>
      </c>
      <c r="O172" s="141">
        <f t="shared" si="37"/>
        <v>0</v>
      </c>
      <c r="P172" s="95">
        <v>0</v>
      </c>
      <c r="Q172" s="141">
        <f t="shared" si="38"/>
        <v>0</v>
      </c>
      <c r="R172" s="95">
        <v>0</v>
      </c>
      <c r="S172" s="141">
        <f t="shared" si="39"/>
        <v>0</v>
      </c>
      <c r="T172" s="95">
        <v>0</v>
      </c>
      <c r="U172" s="142">
        <f t="shared" si="40"/>
        <v>0</v>
      </c>
      <c r="V172" s="143">
        <f t="shared" si="41"/>
        <v>0</v>
      </c>
      <c r="W172" s="143"/>
      <c r="X172" s="143">
        <f t="shared" si="42"/>
        <v>0.004363425925925926</v>
      </c>
      <c r="Y172" s="95">
        <v>6</v>
      </c>
      <c r="Z172" s="2"/>
      <c r="AA172" s="113"/>
      <c r="AB172" s="214" t="str">
        <f t="shared" si="34"/>
        <v>СОШ 76               </v>
      </c>
    </row>
    <row r="173" spans="1:28" ht="12.75">
      <c r="A173" s="60">
        <v>65</v>
      </c>
      <c r="B173" s="17" t="s">
        <v>597</v>
      </c>
      <c r="C173" s="17" t="s">
        <v>765</v>
      </c>
      <c r="D173" s="17" t="s">
        <v>190</v>
      </c>
      <c r="E173" s="17" t="s">
        <v>318</v>
      </c>
      <c r="F173" s="18" t="s">
        <v>598</v>
      </c>
      <c r="G173" s="17" t="s">
        <v>190</v>
      </c>
      <c r="H173" s="40" t="s">
        <v>599</v>
      </c>
      <c r="I173" s="19" t="s">
        <v>284</v>
      </c>
      <c r="J173" s="20">
        <v>0</v>
      </c>
      <c r="K173" s="21">
        <f>J173*$K$1</f>
        <v>0</v>
      </c>
      <c r="L173" s="18">
        <v>0</v>
      </c>
      <c r="M173" s="21">
        <f>L173*$K$1</f>
        <v>0</v>
      </c>
      <c r="N173" s="18">
        <v>0</v>
      </c>
      <c r="O173" s="21">
        <f>N173*$K$1</f>
        <v>0</v>
      </c>
      <c r="P173" s="18">
        <v>0</v>
      </c>
      <c r="Q173" s="21">
        <f>P173*$K$1</f>
        <v>0</v>
      </c>
      <c r="R173" s="18">
        <v>0</v>
      </c>
      <c r="S173" s="21">
        <f>R173*$K$1</f>
        <v>0</v>
      </c>
      <c r="T173" s="18">
        <v>0</v>
      </c>
      <c r="U173" s="22">
        <f>T173*$U$1</f>
        <v>0</v>
      </c>
      <c r="V173" s="26">
        <f>K173+M173+O173+Q173+S173+U173</f>
        <v>0</v>
      </c>
      <c r="W173" s="26"/>
      <c r="X173" s="26">
        <f>H173+V173-W173</f>
        <v>0.004756944444444445</v>
      </c>
      <c r="Y173" s="18">
        <v>1</v>
      </c>
      <c r="Z173" s="2"/>
      <c r="AA173" s="113"/>
      <c r="AB173" s="214" t="str">
        <f t="shared" si="34"/>
        <v>СОШ 76               </v>
      </c>
    </row>
    <row r="174" spans="1:28" ht="12.75">
      <c r="A174" s="60">
        <v>66</v>
      </c>
      <c r="B174" s="90" t="s">
        <v>24</v>
      </c>
      <c r="C174" s="90" t="s">
        <v>763</v>
      </c>
      <c r="D174" s="90" t="s">
        <v>190</v>
      </c>
      <c r="E174" s="90" t="s">
        <v>318</v>
      </c>
      <c r="F174" s="95" t="s">
        <v>624</v>
      </c>
      <c r="G174" s="90" t="s">
        <v>190</v>
      </c>
      <c r="H174" s="138" t="s">
        <v>383</v>
      </c>
      <c r="I174" s="139" t="s">
        <v>321</v>
      </c>
      <c r="J174" s="140">
        <v>0</v>
      </c>
      <c r="K174" s="141">
        <f>J174*$K$1</f>
        <v>0</v>
      </c>
      <c r="L174" s="95">
        <v>0</v>
      </c>
      <c r="M174" s="141">
        <f>L174*$K$1</f>
        <v>0</v>
      </c>
      <c r="N174" s="95">
        <v>0</v>
      </c>
      <c r="O174" s="141">
        <f>N174*$K$1</f>
        <v>0</v>
      </c>
      <c r="P174" s="95">
        <v>0</v>
      </c>
      <c r="Q174" s="141">
        <f>P174*$K$1</f>
        <v>0</v>
      </c>
      <c r="R174" s="95">
        <v>0</v>
      </c>
      <c r="S174" s="141">
        <f>R174*$K$1</f>
        <v>0</v>
      </c>
      <c r="T174" s="95">
        <v>0</v>
      </c>
      <c r="U174" s="142">
        <f>T174*$U$1</f>
        <v>0</v>
      </c>
      <c r="V174" s="143">
        <f>K174+M174+O174+Q174+S174+U174</f>
        <v>0</v>
      </c>
      <c r="W174" s="143"/>
      <c r="X174" s="143">
        <f>H174+V174-W174</f>
        <v>0.005914351851851852</v>
      </c>
      <c r="Y174" s="95">
        <v>14</v>
      </c>
      <c r="Z174" s="2"/>
      <c r="AA174" s="113"/>
      <c r="AB174" s="214" t="str">
        <f t="shared" si="34"/>
        <v>СОШ 76               </v>
      </c>
    </row>
    <row r="175" spans="1:28" ht="13.5" thickBot="1">
      <c r="A175" s="65">
        <v>67</v>
      </c>
      <c r="B175" s="144" t="s">
        <v>703</v>
      </c>
      <c r="C175" s="144" t="s">
        <v>765</v>
      </c>
      <c r="D175" s="144" t="s">
        <v>190</v>
      </c>
      <c r="E175" s="144" t="s">
        <v>318</v>
      </c>
      <c r="F175" s="145" t="s">
        <v>704</v>
      </c>
      <c r="G175" s="144" t="s">
        <v>190</v>
      </c>
      <c r="H175" s="146" t="s">
        <v>705</v>
      </c>
      <c r="I175" s="147" t="s">
        <v>432</v>
      </c>
      <c r="J175" s="148">
        <v>1</v>
      </c>
      <c r="K175" s="149">
        <f>J175*$K$1</f>
        <v>0.001388888888888889</v>
      </c>
      <c r="L175" s="145">
        <v>1</v>
      </c>
      <c r="M175" s="149">
        <f>L175*$K$1</f>
        <v>0.001388888888888889</v>
      </c>
      <c r="N175" s="145">
        <v>0</v>
      </c>
      <c r="O175" s="149">
        <f>N175*$K$1</f>
        <v>0</v>
      </c>
      <c r="P175" s="145">
        <v>0</v>
      </c>
      <c r="Q175" s="149">
        <f>P175*$K$1</f>
        <v>0</v>
      </c>
      <c r="R175" s="145">
        <v>0</v>
      </c>
      <c r="S175" s="149">
        <f>R175*$K$1</f>
        <v>0</v>
      </c>
      <c r="T175" s="145">
        <v>0</v>
      </c>
      <c r="U175" s="150">
        <f>T175*$U$1</f>
        <v>0</v>
      </c>
      <c r="V175" s="151">
        <f>K175+M175+O175+Q175+S175+U175</f>
        <v>0.002777777777777778</v>
      </c>
      <c r="W175" s="151"/>
      <c r="X175" s="151">
        <f>H175+V175-W175</f>
        <v>0.010381944444444444</v>
      </c>
      <c r="Y175" s="145">
        <v>20</v>
      </c>
      <c r="Z175" s="114"/>
      <c r="AA175" s="115"/>
      <c r="AB175" s="214" t="str">
        <f t="shared" si="34"/>
        <v>СОШ 76               </v>
      </c>
    </row>
    <row r="176" spans="1:28" ht="12.75" hidden="1">
      <c r="A176" s="224">
        <v>68</v>
      </c>
      <c r="B176" s="225" t="s">
        <v>791</v>
      </c>
      <c r="C176" s="225" t="s">
        <v>763</v>
      </c>
      <c r="D176" s="225" t="s">
        <v>190</v>
      </c>
      <c r="E176" s="225" t="s">
        <v>318</v>
      </c>
      <c r="F176" s="169">
        <v>314</v>
      </c>
      <c r="G176" s="225" t="s">
        <v>190</v>
      </c>
      <c r="H176" s="226">
        <v>0.010416666666666666</v>
      </c>
      <c r="I176" s="225"/>
      <c r="J176" s="228">
        <v>0</v>
      </c>
      <c r="K176" s="229">
        <f>J176*$K$1</f>
        <v>0</v>
      </c>
      <c r="L176" s="169">
        <v>0</v>
      </c>
      <c r="M176" s="229">
        <f>L176*$K$1</f>
        <v>0</v>
      </c>
      <c r="N176" s="169">
        <v>0</v>
      </c>
      <c r="O176" s="229">
        <f>N176*$K$1</f>
        <v>0</v>
      </c>
      <c r="P176" s="169">
        <v>0</v>
      </c>
      <c r="Q176" s="229">
        <f>P176*$K$1</f>
        <v>0</v>
      </c>
      <c r="R176" s="169">
        <v>0</v>
      </c>
      <c r="S176" s="229">
        <f>R176*$K$1</f>
        <v>0</v>
      </c>
      <c r="T176" s="169">
        <v>2</v>
      </c>
      <c r="U176" s="230">
        <f>T176*$U$1</f>
        <v>0.0006944444444444445</v>
      </c>
      <c r="V176" s="231">
        <f>K176+M176+O176+Q176+S176+U176</f>
        <v>0.0006944444444444445</v>
      </c>
      <c r="W176" s="231"/>
      <c r="X176" s="231">
        <f>H176+V176-W176</f>
        <v>0.01111111111111111</v>
      </c>
      <c r="Y176" s="169">
        <v>39</v>
      </c>
      <c r="Z176" s="108"/>
      <c r="AA176" s="109"/>
      <c r="AB176" s="203" t="str">
        <f t="shared" si="34"/>
        <v>СОШ 76               </v>
      </c>
    </row>
    <row r="177" spans="1:29" ht="12.75">
      <c r="A177" s="233"/>
      <c r="B177" s="234"/>
      <c r="C177" s="235"/>
      <c r="D177" s="235"/>
      <c r="E177" s="235"/>
      <c r="F177" s="233"/>
      <c r="G177" s="235"/>
      <c r="H177" s="236"/>
      <c r="I177" s="237"/>
      <c r="J177" s="238"/>
      <c r="K177" s="239"/>
      <c r="L177" s="233"/>
      <c r="M177" s="239"/>
      <c r="N177" s="233"/>
      <c r="O177" s="239"/>
      <c r="P177" s="233"/>
      <c r="Q177" s="239"/>
      <c r="R177" s="233"/>
      <c r="S177" s="239"/>
      <c r="T177" s="233"/>
      <c r="U177" s="240"/>
      <c r="V177" s="241"/>
      <c r="W177" s="241"/>
      <c r="X177" s="241"/>
      <c r="Y177" s="233"/>
      <c r="Z177" s="62"/>
      <c r="AA177" s="63"/>
      <c r="AB177" s="63"/>
      <c r="AC177" s="63"/>
    </row>
    <row r="178" spans="1:29" ht="12.75">
      <c r="A178" s="33"/>
      <c r="B178" s="32"/>
      <c r="C178" s="32"/>
      <c r="D178" s="32"/>
      <c r="E178" s="32"/>
      <c r="F178" s="33"/>
      <c r="G178" s="32"/>
      <c r="H178" s="33"/>
      <c r="I178" s="32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4"/>
      <c r="V178" s="33"/>
      <c r="W178" s="33"/>
      <c r="X178" s="35"/>
      <c r="Y178" s="33"/>
      <c r="Z178" s="62"/>
      <c r="AA178" s="63"/>
      <c r="AB178" s="63"/>
      <c r="AC178" s="63"/>
    </row>
    <row r="179" spans="1:25" ht="12.75">
      <c r="A179" s="171" t="s">
        <v>777</v>
      </c>
      <c r="B179" s="23"/>
      <c r="C179" s="23" t="s">
        <v>781</v>
      </c>
      <c r="D179" s="23"/>
      <c r="E179" s="23" t="s">
        <v>792</v>
      </c>
      <c r="F179" s="24"/>
      <c r="G179" s="23"/>
      <c r="H179" s="24"/>
      <c r="I179" s="23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3"/>
      <c r="V179" s="24"/>
      <c r="W179" s="24"/>
      <c r="X179" s="27"/>
      <c r="Y179" s="24"/>
    </row>
    <row r="180" spans="1:25" ht="12.75">
      <c r="A180" s="171" t="s">
        <v>778</v>
      </c>
      <c r="B180" s="23"/>
      <c r="C180" s="23" t="s">
        <v>779</v>
      </c>
      <c r="D180" s="23"/>
      <c r="E180" s="23" t="s">
        <v>779</v>
      </c>
      <c r="F180" s="24"/>
      <c r="G180" s="23"/>
      <c r="H180" s="24"/>
      <c r="I180" s="23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3"/>
      <c r="V180" s="24"/>
      <c r="W180" s="24"/>
      <c r="X180" s="24"/>
      <c r="Y180" s="24"/>
    </row>
    <row r="181" spans="1:25" ht="12.75">
      <c r="A181" s="171" t="s">
        <v>780</v>
      </c>
      <c r="B181" s="23"/>
      <c r="C181" s="23" t="s">
        <v>790</v>
      </c>
      <c r="D181" s="23"/>
      <c r="E181" s="23" t="s">
        <v>793</v>
      </c>
      <c r="F181" s="24"/>
      <c r="G181" s="23"/>
      <c r="H181" s="24"/>
      <c r="I181" s="23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3"/>
      <c r="V181" s="24"/>
      <c r="W181" s="24"/>
      <c r="X181" s="24"/>
      <c r="Y181" s="24"/>
    </row>
    <row r="182" spans="1:25" ht="12.75">
      <c r="A182" s="24"/>
      <c r="B182" s="23"/>
      <c r="C182" s="23"/>
      <c r="D182" s="23"/>
      <c r="E182" s="23"/>
      <c r="F182" s="24"/>
      <c r="G182" s="23"/>
      <c r="H182" s="24"/>
      <c r="I182" s="23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3"/>
      <c r="V182" s="24"/>
      <c r="W182" s="24"/>
      <c r="X182" s="24"/>
      <c r="Y182" s="24"/>
    </row>
    <row r="183" spans="1:25" ht="12.75">
      <c r="A183" s="24"/>
      <c r="B183" s="23"/>
      <c r="C183" s="23"/>
      <c r="D183" s="23"/>
      <c r="E183" s="23"/>
      <c r="F183" s="24"/>
      <c r="G183" s="23"/>
      <c r="H183" s="24"/>
      <c r="I183" s="23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3"/>
      <c r="V183" s="24"/>
      <c r="W183" s="24"/>
      <c r="X183" s="24"/>
      <c r="Y183" s="24"/>
    </row>
  </sheetData>
  <sheetProtection/>
  <mergeCells count="10">
    <mergeCell ref="A2:Y2"/>
    <mergeCell ref="A3:Y3"/>
    <mergeCell ref="A5:Y5"/>
    <mergeCell ref="W6:Y6"/>
    <mergeCell ref="R7:S7"/>
    <mergeCell ref="T7:U7"/>
    <mergeCell ref="J7:K7"/>
    <mergeCell ref="L7:M7"/>
    <mergeCell ref="N7:O7"/>
    <mergeCell ref="P7:Q7"/>
  </mergeCells>
  <printOptions/>
  <pageMargins left="0.23958333333333334" right="0.14583333333333334" top="0.34375" bottom="0.2916666666666667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4"/>
  <sheetViews>
    <sheetView workbookViewId="0" topLeftCell="A2">
      <selection activeCell="A178" sqref="A178"/>
    </sheetView>
  </sheetViews>
  <sheetFormatPr defaultColWidth="9.00390625" defaultRowHeight="12.75"/>
  <cols>
    <col min="1" max="1" width="4.625" style="7" customWidth="1"/>
    <col min="2" max="2" width="19.125" style="0" customWidth="1"/>
    <col min="3" max="4" width="3.25390625" style="0" hidden="1" customWidth="1"/>
    <col min="5" max="5" width="9.25390625" style="0" customWidth="1"/>
    <col min="6" max="6" width="5.25390625" style="7" customWidth="1"/>
    <col min="7" max="7" width="6.125" style="0" hidden="1" customWidth="1"/>
    <col min="8" max="8" width="8.375" style="7" customWidth="1"/>
    <col min="9" max="9" width="4.375" style="0" hidden="1" customWidth="1"/>
    <col min="10" max="10" width="4.125" style="7" customWidth="1"/>
    <col min="11" max="11" width="9.125" style="7" hidden="1" customWidth="1"/>
    <col min="12" max="12" width="5.00390625" style="7" customWidth="1"/>
    <col min="13" max="13" width="9.125" style="7" hidden="1" customWidth="1"/>
    <col min="14" max="14" width="4.25390625" style="7" customWidth="1"/>
    <col min="15" max="15" width="9.125" style="7" hidden="1" customWidth="1"/>
    <col min="16" max="16" width="6.125" style="7" customWidth="1"/>
    <col min="17" max="17" width="9.125" style="7" hidden="1" customWidth="1"/>
    <col min="18" max="18" width="6.375" style="7" customWidth="1"/>
    <col min="19" max="19" width="9.125" style="7" hidden="1" customWidth="1"/>
    <col min="20" max="20" width="4.625" style="7" customWidth="1"/>
    <col min="21" max="21" width="9.125" style="0" hidden="1" customWidth="1"/>
    <col min="22" max="22" width="6.375" style="7" customWidth="1"/>
    <col min="23" max="23" width="5.375" style="7" customWidth="1"/>
    <col min="24" max="24" width="6.25390625" style="7" customWidth="1"/>
    <col min="25" max="25" width="3.875" style="7" customWidth="1"/>
    <col min="26" max="26" width="0" style="12" hidden="1" customWidth="1"/>
    <col min="27" max="29" width="0" style="0" hidden="1" customWidth="1"/>
    <col min="30" max="30" width="4.00390625" style="0" hidden="1" customWidth="1"/>
    <col min="31" max="36" width="4.00390625" style="0" customWidth="1"/>
  </cols>
  <sheetData>
    <row r="1" spans="1:25" ht="18" hidden="1">
      <c r="A1" s="14"/>
      <c r="C1" s="13"/>
      <c r="D1" s="13"/>
      <c r="E1" s="13"/>
      <c r="F1" s="14"/>
      <c r="G1" s="13"/>
      <c r="H1" s="14"/>
      <c r="I1" s="13"/>
      <c r="J1" s="14"/>
      <c r="K1" s="15">
        <v>0.001388888888888889</v>
      </c>
      <c r="L1" s="14"/>
      <c r="M1" s="14"/>
      <c r="N1" s="14"/>
      <c r="O1" s="14"/>
      <c r="P1" s="14"/>
      <c r="Q1" s="14"/>
      <c r="R1" s="14"/>
      <c r="S1" s="14"/>
      <c r="T1" s="14"/>
      <c r="U1" s="16">
        <v>0.00034722222222222224</v>
      </c>
      <c r="V1" s="14"/>
      <c r="W1" s="14"/>
      <c r="X1" s="14"/>
      <c r="Y1" s="14"/>
    </row>
    <row r="2" spans="1:25" ht="18">
      <c r="A2" s="245" t="s">
        <v>770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5" ht="22.5" customHeight="1">
      <c r="A3" s="246" t="s">
        <v>771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</row>
    <row r="4" ht="12.75" hidden="1"/>
    <row r="5" spans="1:25" ht="15.75">
      <c r="A5" s="247" t="s">
        <v>796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:25" ht="23.25" customHeight="1">
      <c r="A6" s="8" t="s">
        <v>772</v>
      </c>
      <c r="W6" s="250">
        <v>41531</v>
      </c>
      <c r="X6" s="250"/>
      <c r="Y6" s="250"/>
    </row>
    <row r="7" spans="1:30" ht="24">
      <c r="A7" s="29" t="s">
        <v>72</v>
      </c>
      <c r="B7" s="28" t="s">
        <v>12</v>
      </c>
      <c r="C7" s="28"/>
      <c r="D7" s="28"/>
      <c r="E7" s="28" t="s">
        <v>13</v>
      </c>
      <c r="F7" s="29" t="s">
        <v>22</v>
      </c>
      <c r="G7" s="28" t="s">
        <v>14</v>
      </c>
      <c r="H7" s="39" t="s">
        <v>795</v>
      </c>
      <c r="I7" s="30" t="s">
        <v>23</v>
      </c>
      <c r="J7" s="249" t="s">
        <v>750</v>
      </c>
      <c r="K7" s="249"/>
      <c r="L7" s="249" t="s">
        <v>751</v>
      </c>
      <c r="M7" s="249"/>
      <c r="N7" s="249" t="s">
        <v>769</v>
      </c>
      <c r="O7" s="249"/>
      <c r="P7" s="249" t="s">
        <v>759</v>
      </c>
      <c r="Q7" s="249"/>
      <c r="R7" s="249" t="s">
        <v>760</v>
      </c>
      <c r="S7" s="249"/>
      <c r="T7" s="249" t="s">
        <v>761</v>
      </c>
      <c r="U7" s="249"/>
      <c r="V7" s="31" t="s">
        <v>762</v>
      </c>
      <c r="W7" s="31" t="s">
        <v>767</v>
      </c>
      <c r="X7" s="31" t="s">
        <v>764</v>
      </c>
      <c r="Y7" s="31" t="s">
        <v>766</v>
      </c>
      <c r="AD7" s="172" t="s">
        <v>794</v>
      </c>
    </row>
    <row r="8" ht="13.5" thickBot="1">
      <c r="A8" s="165" t="s">
        <v>774</v>
      </c>
    </row>
    <row r="9" spans="1:29" ht="12.75">
      <c r="A9" s="95">
        <v>1</v>
      </c>
      <c r="B9" s="90" t="s">
        <v>259</v>
      </c>
      <c r="C9" s="90" t="s">
        <v>765</v>
      </c>
      <c r="D9" s="90" t="s">
        <v>94</v>
      </c>
      <c r="E9" s="90" t="s">
        <v>260</v>
      </c>
      <c r="F9" s="95" t="s">
        <v>30</v>
      </c>
      <c r="G9" s="90" t="s">
        <v>94</v>
      </c>
      <c r="H9" s="138" t="s">
        <v>261</v>
      </c>
      <c r="I9" s="139" t="s">
        <v>73</v>
      </c>
      <c r="J9" s="140">
        <v>0</v>
      </c>
      <c r="K9" s="141">
        <f aca="true" t="shared" si="0" ref="K9:K54">J9*$K$1</f>
        <v>0</v>
      </c>
      <c r="L9" s="95">
        <v>0</v>
      </c>
      <c r="M9" s="141">
        <f aca="true" t="shared" si="1" ref="M9:M54">L9*$K$1</f>
        <v>0</v>
      </c>
      <c r="N9" s="95">
        <v>0</v>
      </c>
      <c r="O9" s="141">
        <f aca="true" t="shared" si="2" ref="O9:O54">N9*$K$1</f>
        <v>0</v>
      </c>
      <c r="P9" s="95">
        <v>0</v>
      </c>
      <c r="Q9" s="141">
        <f aca="true" t="shared" si="3" ref="Q9:Q54">P9*$K$1</f>
        <v>0</v>
      </c>
      <c r="R9" s="95">
        <v>0</v>
      </c>
      <c r="S9" s="141">
        <f aca="true" t="shared" si="4" ref="S9:S54">R9*$K$1</f>
        <v>0</v>
      </c>
      <c r="T9" s="95">
        <v>0</v>
      </c>
      <c r="U9" s="142">
        <f aca="true" t="shared" si="5" ref="U9:U54">T9*$U$1</f>
        <v>0</v>
      </c>
      <c r="V9" s="143">
        <f aca="true" t="shared" si="6" ref="V9:V54">K9+M9+O9+Q9+S9+U9</f>
        <v>0</v>
      </c>
      <c r="W9" s="143"/>
      <c r="X9" s="143">
        <f aca="true" t="shared" si="7" ref="X9:X22">H9+V9</f>
        <v>0.003356481481481481</v>
      </c>
      <c r="Y9" s="95">
        <v>1</v>
      </c>
      <c r="Z9" s="57">
        <f>SUM(X9:X14)</f>
        <v>0.028078703703703703</v>
      </c>
      <c r="AA9" s="58">
        <f>RANK(Z9,$Z$9:$Z$108,1)</f>
        <v>1</v>
      </c>
      <c r="AB9" s="59" t="str">
        <f>E9</f>
        <v>СОШ 41               </v>
      </c>
      <c r="AC9">
        <v>1</v>
      </c>
    </row>
    <row r="10" spans="1:29" ht="12.75">
      <c r="A10" s="95">
        <v>2</v>
      </c>
      <c r="B10" s="90" t="s">
        <v>269</v>
      </c>
      <c r="C10" s="90" t="s">
        <v>765</v>
      </c>
      <c r="D10" s="90" t="s">
        <v>94</v>
      </c>
      <c r="E10" s="90" t="s">
        <v>263</v>
      </c>
      <c r="F10" s="95" t="s">
        <v>270</v>
      </c>
      <c r="G10" s="90" t="s">
        <v>94</v>
      </c>
      <c r="H10" s="138" t="s">
        <v>271</v>
      </c>
      <c r="I10" s="139" t="s">
        <v>28</v>
      </c>
      <c r="J10" s="140">
        <v>0</v>
      </c>
      <c r="K10" s="141">
        <f t="shared" si="0"/>
        <v>0</v>
      </c>
      <c r="L10" s="95">
        <v>0</v>
      </c>
      <c r="M10" s="141">
        <f t="shared" si="1"/>
        <v>0</v>
      </c>
      <c r="N10" s="95">
        <v>0</v>
      </c>
      <c r="O10" s="141">
        <f t="shared" si="2"/>
        <v>0</v>
      </c>
      <c r="P10" s="95">
        <v>0</v>
      </c>
      <c r="Q10" s="141">
        <f t="shared" si="3"/>
        <v>0</v>
      </c>
      <c r="R10" s="95">
        <v>0</v>
      </c>
      <c r="S10" s="141">
        <f t="shared" si="4"/>
        <v>0</v>
      </c>
      <c r="T10" s="95">
        <v>0</v>
      </c>
      <c r="U10" s="142">
        <f t="shared" si="5"/>
        <v>0</v>
      </c>
      <c r="V10" s="143">
        <f t="shared" si="6"/>
        <v>0</v>
      </c>
      <c r="W10" s="143"/>
      <c r="X10" s="143">
        <f t="shared" si="7"/>
        <v>0.004699074074074074</v>
      </c>
      <c r="Y10" s="95">
        <v>2</v>
      </c>
      <c r="Z10" s="62"/>
      <c r="AA10" s="63"/>
      <c r="AB10" s="64" t="str">
        <f aca="true" t="shared" si="8" ref="AB10:AB75">E10</f>
        <v>Абрис 1              </v>
      </c>
      <c r="AC10">
        <v>2</v>
      </c>
    </row>
    <row r="11" spans="1:29" ht="12.75">
      <c r="A11" s="95">
        <v>3</v>
      </c>
      <c r="B11" s="90" t="s">
        <v>276</v>
      </c>
      <c r="C11" s="90" t="s">
        <v>765</v>
      </c>
      <c r="D11" s="90" t="s">
        <v>94</v>
      </c>
      <c r="E11" s="90" t="s">
        <v>277</v>
      </c>
      <c r="F11" s="95" t="s">
        <v>36</v>
      </c>
      <c r="G11" s="90" t="s">
        <v>94</v>
      </c>
      <c r="H11" s="138" t="s">
        <v>278</v>
      </c>
      <c r="I11" s="139" t="s">
        <v>90</v>
      </c>
      <c r="J11" s="140">
        <v>0</v>
      </c>
      <c r="K11" s="141">
        <f t="shared" si="0"/>
        <v>0</v>
      </c>
      <c r="L11" s="95">
        <v>0</v>
      </c>
      <c r="M11" s="141">
        <f t="shared" si="1"/>
        <v>0</v>
      </c>
      <c r="N11" s="95">
        <v>0</v>
      </c>
      <c r="O11" s="141">
        <f t="shared" si="2"/>
        <v>0</v>
      </c>
      <c r="P11" s="95">
        <v>0</v>
      </c>
      <c r="Q11" s="141">
        <f t="shared" si="3"/>
        <v>0</v>
      </c>
      <c r="R11" s="95">
        <v>0</v>
      </c>
      <c r="S11" s="141">
        <f t="shared" si="4"/>
        <v>0</v>
      </c>
      <c r="T11" s="95">
        <v>0</v>
      </c>
      <c r="U11" s="142">
        <f t="shared" si="5"/>
        <v>0</v>
      </c>
      <c r="V11" s="143">
        <f t="shared" si="6"/>
        <v>0</v>
      </c>
      <c r="W11" s="143"/>
      <c r="X11" s="143">
        <f t="shared" si="7"/>
        <v>0.004826388888888889</v>
      </c>
      <c r="Y11" s="95">
        <v>3</v>
      </c>
      <c r="Z11" s="62"/>
      <c r="AA11" s="63"/>
      <c r="AB11" s="64" t="str">
        <f t="shared" si="8"/>
        <v>СОШ 11               </v>
      </c>
      <c r="AC11">
        <v>3</v>
      </c>
    </row>
    <row r="12" spans="1:29" ht="12.75">
      <c r="A12" s="95">
        <v>4</v>
      </c>
      <c r="B12" s="90" t="s">
        <v>285</v>
      </c>
      <c r="C12" s="90" t="s">
        <v>765</v>
      </c>
      <c r="D12" s="90" t="s">
        <v>94</v>
      </c>
      <c r="E12" s="90" t="s">
        <v>266</v>
      </c>
      <c r="F12" s="95" t="s">
        <v>286</v>
      </c>
      <c r="G12" s="90" t="s">
        <v>94</v>
      </c>
      <c r="H12" s="138" t="s">
        <v>287</v>
      </c>
      <c r="I12" s="139" t="s">
        <v>284</v>
      </c>
      <c r="J12" s="140">
        <v>0</v>
      </c>
      <c r="K12" s="141">
        <f t="shared" si="0"/>
        <v>0</v>
      </c>
      <c r="L12" s="95">
        <v>0</v>
      </c>
      <c r="M12" s="141">
        <f t="shared" si="1"/>
        <v>0</v>
      </c>
      <c r="N12" s="95">
        <v>0</v>
      </c>
      <c r="O12" s="141">
        <f t="shared" si="2"/>
        <v>0</v>
      </c>
      <c r="P12" s="95">
        <v>0</v>
      </c>
      <c r="Q12" s="141">
        <f t="shared" si="3"/>
        <v>0</v>
      </c>
      <c r="R12" s="95">
        <v>0</v>
      </c>
      <c r="S12" s="141">
        <f t="shared" si="4"/>
        <v>0</v>
      </c>
      <c r="T12" s="95">
        <v>0</v>
      </c>
      <c r="U12" s="142">
        <f t="shared" si="5"/>
        <v>0</v>
      </c>
      <c r="V12" s="143">
        <f t="shared" si="6"/>
        <v>0</v>
      </c>
      <c r="W12" s="143"/>
      <c r="X12" s="143">
        <f t="shared" si="7"/>
        <v>0.004861111111111111</v>
      </c>
      <c r="Y12" s="95">
        <v>4</v>
      </c>
      <c r="Z12" s="62"/>
      <c r="AA12" s="63"/>
      <c r="AB12" s="64" t="str">
        <f t="shared" si="8"/>
        <v>СОШ 25               </v>
      </c>
      <c r="AC12">
        <v>4</v>
      </c>
    </row>
    <row r="13" spans="1:29" ht="12.75">
      <c r="A13" s="95">
        <v>5</v>
      </c>
      <c r="B13" s="90" t="s">
        <v>310</v>
      </c>
      <c r="C13" s="90" t="s">
        <v>765</v>
      </c>
      <c r="D13" s="90" t="s">
        <v>94</v>
      </c>
      <c r="E13" s="90" t="s">
        <v>263</v>
      </c>
      <c r="F13" s="95" t="s">
        <v>311</v>
      </c>
      <c r="G13" s="90" t="s">
        <v>94</v>
      </c>
      <c r="H13" s="138" t="s">
        <v>312</v>
      </c>
      <c r="I13" s="139" t="s">
        <v>309</v>
      </c>
      <c r="J13" s="140">
        <v>0</v>
      </c>
      <c r="K13" s="141">
        <f t="shared" si="0"/>
        <v>0</v>
      </c>
      <c r="L13" s="95">
        <v>0</v>
      </c>
      <c r="M13" s="141">
        <f t="shared" si="1"/>
        <v>0</v>
      </c>
      <c r="N13" s="95">
        <v>0</v>
      </c>
      <c r="O13" s="141">
        <f t="shared" si="2"/>
        <v>0</v>
      </c>
      <c r="P13" s="95">
        <v>0</v>
      </c>
      <c r="Q13" s="141">
        <f t="shared" si="3"/>
        <v>0</v>
      </c>
      <c r="R13" s="95">
        <v>0</v>
      </c>
      <c r="S13" s="141">
        <f t="shared" si="4"/>
        <v>0</v>
      </c>
      <c r="T13" s="95">
        <v>0</v>
      </c>
      <c r="U13" s="142">
        <f t="shared" si="5"/>
        <v>0</v>
      </c>
      <c r="V13" s="143">
        <f t="shared" si="6"/>
        <v>0</v>
      </c>
      <c r="W13" s="143"/>
      <c r="X13" s="143">
        <f t="shared" si="7"/>
        <v>0.005069444444444444</v>
      </c>
      <c r="Y13" s="95">
        <v>5</v>
      </c>
      <c r="Z13" s="62"/>
      <c r="AA13" s="63"/>
      <c r="AB13" s="64" t="str">
        <f t="shared" si="8"/>
        <v>Абрис 1              </v>
      </c>
      <c r="AC13">
        <v>5</v>
      </c>
    </row>
    <row r="14" spans="1:29" ht="13.5" thickBot="1">
      <c r="A14" s="95">
        <v>6</v>
      </c>
      <c r="B14" s="90" t="s">
        <v>322</v>
      </c>
      <c r="C14" s="90" t="s">
        <v>765</v>
      </c>
      <c r="D14" s="90" t="s">
        <v>94</v>
      </c>
      <c r="E14" s="90" t="s">
        <v>263</v>
      </c>
      <c r="F14" s="95" t="s">
        <v>323</v>
      </c>
      <c r="G14" s="90" t="s">
        <v>94</v>
      </c>
      <c r="H14" s="138" t="s">
        <v>324</v>
      </c>
      <c r="I14" s="139" t="s">
        <v>321</v>
      </c>
      <c r="J14" s="140">
        <v>0</v>
      </c>
      <c r="K14" s="141">
        <f t="shared" si="0"/>
        <v>0</v>
      </c>
      <c r="L14" s="95">
        <v>0</v>
      </c>
      <c r="M14" s="141">
        <f t="shared" si="1"/>
        <v>0</v>
      </c>
      <c r="N14" s="95">
        <v>0</v>
      </c>
      <c r="O14" s="141">
        <f t="shared" si="2"/>
        <v>0</v>
      </c>
      <c r="P14" s="95">
        <v>0</v>
      </c>
      <c r="Q14" s="141">
        <f t="shared" si="3"/>
        <v>0</v>
      </c>
      <c r="R14" s="95">
        <v>0</v>
      </c>
      <c r="S14" s="141">
        <f t="shared" si="4"/>
        <v>0</v>
      </c>
      <c r="T14" s="95">
        <v>0</v>
      </c>
      <c r="U14" s="142">
        <f t="shared" si="5"/>
        <v>0</v>
      </c>
      <c r="V14" s="143">
        <f t="shared" si="6"/>
        <v>0</v>
      </c>
      <c r="W14" s="143"/>
      <c r="X14" s="143">
        <f t="shared" si="7"/>
        <v>0.0052662037037037035</v>
      </c>
      <c r="Y14" s="95">
        <v>6</v>
      </c>
      <c r="Z14" s="74"/>
      <c r="AA14" s="75"/>
      <c r="AB14" s="76" t="str">
        <f t="shared" si="8"/>
        <v>Абрис 1              </v>
      </c>
      <c r="AC14">
        <v>6</v>
      </c>
    </row>
    <row r="15" spans="1:29" ht="12.75">
      <c r="A15" s="95">
        <v>7</v>
      </c>
      <c r="B15" s="90" t="s">
        <v>326</v>
      </c>
      <c r="C15" s="90" t="s">
        <v>765</v>
      </c>
      <c r="D15" s="90" t="s">
        <v>94</v>
      </c>
      <c r="E15" s="90" t="s">
        <v>273</v>
      </c>
      <c r="F15" s="95" t="s">
        <v>49</v>
      </c>
      <c r="G15" s="90" t="s">
        <v>94</v>
      </c>
      <c r="H15" s="138" t="s">
        <v>327</v>
      </c>
      <c r="I15" s="139" t="s">
        <v>325</v>
      </c>
      <c r="J15" s="140">
        <v>0</v>
      </c>
      <c r="K15" s="141">
        <f t="shared" si="0"/>
        <v>0</v>
      </c>
      <c r="L15" s="95">
        <v>0</v>
      </c>
      <c r="M15" s="141">
        <f t="shared" si="1"/>
        <v>0</v>
      </c>
      <c r="N15" s="95">
        <v>0</v>
      </c>
      <c r="O15" s="141">
        <f t="shared" si="2"/>
        <v>0</v>
      </c>
      <c r="P15" s="95">
        <v>0</v>
      </c>
      <c r="Q15" s="141">
        <f t="shared" si="3"/>
        <v>0</v>
      </c>
      <c r="R15" s="95">
        <v>0</v>
      </c>
      <c r="S15" s="141">
        <f t="shared" si="4"/>
        <v>0</v>
      </c>
      <c r="T15" s="95">
        <v>0</v>
      </c>
      <c r="U15" s="142">
        <f t="shared" si="5"/>
        <v>0</v>
      </c>
      <c r="V15" s="143">
        <f t="shared" si="6"/>
        <v>0</v>
      </c>
      <c r="W15" s="143"/>
      <c r="X15" s="143">
        <f t="shared" si="7"/>
        <v>0.0052893518518518515</v>
      </c>
      <c r="Y15" s="95">
        <v>7</v>
      </c>
      <c r="Z15" s="86">
        <f>SUM(X15:X20)</f>
        <v>0.03657407407407408</v>
      </c>
      <c r="AA15" s="87">
        <f>RANK(Z15,$Z$9:$Z$108,1)</f>
        <v>5</v>
      </c>
      <c r="AB15" s="87" t="str">
        <f t="shared" si="8"/>
        <v>СОШ 33-2             </v>
      </c>
      <c r="AC15">
        <v>7</v>
      </c>
    </row>
    <row r="16" spans="1:29" ht="12.75">
      <c r="A16" s="95">
        <v>8</v>
      </c>
      <c r="B16" s="90" t="s">
        <v>314</v>
      </c>
      <c r="C16" s="90" t="s">
        <v>765</v>
      </c>
      <c r="D16" s="90" t="s">
        <v>94</v>
      </c>
      <c r="E16" s="90" t="s">
        <v>293</v>
      </c>
      <c r="F16" s="95" t="s">
        <v>315</v>
      </c>
      <c r="G16" s="90" t="s">
        <v>94</v>
      </c>
      <c r="H16" s="138" t="s">
        <v>316</v>
      </c>
      <c r="I16" s="139" t="s">
        <v>313</v>
      </c>
      <c r="J16" s="140">
        <v>0</v>
      </c>
      <c r="K16" s="141">
        <f t="shared" si="0"/>
        <v>0</v>
      </c>
      <c r="L16" s="95">
        <v>0</v>
      </c>
      <c r="M16" s="141">
        <f t="shared" si="1"/>
        <v>0</v>
      </c>
      <c r="N16" s="95">
        <v>0</v>
      </c>
      <c r="O16" s="141">
        <f t="shared" si="2"/>
        <v>0</v>
      </c>
      <c r="P16" s="95">
        <v>0</v>
      </c>
      <c r="Q16" s="141">
        <f t="shared" si="3"/>
        <v>0</v>
      </c>
      <c r="R16" s="95">
        <v>0</v>
      </c>
      <c r="S16" s="141">
        <f t="shared" si="4"/>
        <v>0</v>
      </c>
      <c r="T16" s="95">
        <v>1</v>
      </c>
      <c r="U16" s="142">
        <f t="shared" si="5"/>
        <v>0.00034722222222222224</v>
      </c>
      <c r="V16" s="143">
        <f t="shared" si="6"/>
        <v>0.00034722222222222224</v>
      </c>
      <c r="W16" s="143"/>
      <c r="X16" s="143">
        <f t="shared" si="7"/>
        <v>0.005439814814814814</v>
      </c>
      <c r="Y16" s="95">
        <v>8</v>
      </c>
      <c r="Z16" s="89"/>
      <c r="AA16" s="87"/>
      <c r="AB16" s="87" t="str">
        <f t="shared" si="8"/>
        <v>СОШ 72               </v>
      </c>
      <c r="AC16">
        <v>8</v>
      </c>
    </row>
    <row r="17" spans="1:29" ht="12.75">
      <c r="A17" s="95">
        <v>9</v>
      </c>
      <c r="B17" s="90" t="s">
        <v>349</v>
      </c>
      <c r="C17" s="90" t="s">
        <v>765</v>
      </c>
      <c r="D17" s="90" t="s">
        <v>94</v>
      </c>
      <c r="E17" s="90" t="s">
        <v>273</v>
      </c>
      <c r="F17" s="95" t="s">
        <v>350</v>
      </c>
      <c r="G17" s="90" t="s">
        <v>94</v>
      </c>
      <c r="H17" s="138" t="s">
        <v>347</v>
      </c>
      <c r="I17" s="139" t="s">
        <v>345</v>
      </c>
      <c r="J17" s="140">
        <v>0</v>
      </c>
      <c r="K17" s="141">
        <f t="shared" si="0"/>
        <v>0</v>
      </c>
      <c r="L17" s="95">
        <v>0</v>
      </c>
      <c r="M17" s="141">
        <f t="shared" si="1"/>
        <v>0</v>
      </c>
      <c r="N17" s="95">
        <v>0</v>
      </c>
      <c r="O17" s="141">
        <f t="shared" si="2"/>
        <v>0</v>
      </c>
      <c r="P17" s="95">
        <v>0</v>
      </c>
      <c r="Q17" s="141">
        <f t="shared" si="3"/>
        <v>0</v>
      </c>
      <c r="R17" s="95">
        <v>0</v>
      </c>
      <c r="S17" s="141">
        <f t="shared" si="4"/>
        <v>0</v>
      </c>
      <c r="T17" s="95">
        <v>2</v>
      </c>
      <c r="U17" s="142">
        <f t="shared" si="5"/>
        <v>0.0006944444444444445</v>
      </c>
      <c r="V17" s="143">
        <f t="shared" si="6"/>
        <v>0.0006944444444444445</v>
      </c>
      <c r="W17" s="143"/>
      <c r="X17" s="143">
        <f t="shared" si="7"/>
        <v>0.006157407407407408</v>
      </c>
      <c r="Y17" s="95">
        <v>9</v>
      </c>
      <c r="Z17" s="86"/>
      <c r="AA17" s="87"/>
      <c r="AB17" s="87" t="str">
        <f t="shared" si="8"/>
        <v>СОШ 33-2             </v>
      </c>
      <c r="AC17">
        <v>9</v>
      </c>
    </row>
    <row r="18" spans="1:29" ht="12.75">
      <c r="A18" s="95">
        <v>10</v>
      </c>
      <c r="B18" s="90" t="s">
        <v>436</v>
      </c>
      <c r="C18" s="90" t="s">
        <v>765</v>
      </c>
      <c r="D18" s="90" t="s">
        <v>94</v>
      </c>
      <c r="E18" s="90" t="s">
        <v>393</v>
      </c>
      <c r="F18" s="95" t="s">
        <v>437</v>
      </c>
      <c r="G18" s="90" t="s">
        <v>94</v>
      </c>
      <c r="H18" s="138" t="s">
        <v>434</v>
      </c>
      <c r="I18" s="139" t="s">
        <v>432</v>
      </c>
      <c r="J18" s="140">
        <v>0</v>
      </c>
      <c r="K18" s="141">
        <f t="shared" si="0"/>
        <v>0</v>
      </c>
      <c r="L18" s="95">
        <v>0</v>
      </c>
      <c r="M18" s="141">
        <f t="shared" si="1"/>
        <v>0</v>
      </c>
      <c r="N18" s="95">
        <v>0</v>
      </c>
      <c r="O18" s="141">
        <f t="shared" si="2"/>
        <v>0</v>
      </c>
      <c r="P18" s="95">
        <v>0</v>
      </c>
      <c r="Q18" s="141">
        <f t="shared" si="3"/>
        <v>0</v>
      </c>
      <c r="R18" s="95">
        <v>0</v>
      </c>
      <c r="S18" s="141">
        <f t="shared" si="4"/>
        <v>0</v>
      </c>
      <c r="T18" s="95">
        <v>0</v>
      </c>
      <c r="U18" s="142">
        <f t="shared" si="5"/>
        <v>0</v>
      </c>
      <c r="V18" s="143">
        <f t="shared" si="6"/>
        <v>0</v>
      </c>
      <c r="W18" s="143"/>
      <c r="X18" s="143">
        <f t="shared" si="7"/>
        <v>0.006527777777777778</v>
      </c>
      <c r="Y18" s="95">
        <v>10</v>
      </c>
      <c r="Z18" s="86"/>
      <c r="AA18" s="87"/>
      <c r="AB18" s="87" t="str">
        <f t="shared" si="8"/>
        <v>СОШ 2                </v>
      </c>
      <c r="AC18">
        <v>10</v>
      </c>
    </row>
    <row r="19" spans="1:29" ht="12.75">
      <c r="A19" s="95">
        <v>11</v>
      </c>
      <c r="B19" s="90" t="s">
        <v>442</v>
      </c>
      <c r="C19" s="90" t="s">
        <v>765</v>
      </c>
      <c r="D19" s="90" t="s">
        <v>94</v>
      </c>
      <c r="E19" s="90" t="s">
        <v>381</v>
      </c>
      <c r="F19" s="95" t="s">
        <v>74</v>
      </c>
      <c r="G19" s="90" t="s">
        <v>94</v>
      </c>
      <c r="H19" s="138" t="s">
        <v>443</v>
      </c>
      <c r="I19" s="139" t="s">
        <v>441</v>
      </c>
      <c r="J19" s="140">
        <v>0</v>
      </c>
      <c r="K19" s="141">
        <f t="shared" si="0"/>
        <v>0</v>
      </c>
      <c r="L19" s="95">
        <v>0</v>
      </c>
      <c r="M19" s="141">
        <f t="shared" si="1"/>
        <v>0</v>
      </c>
      <c r="N19" s="95">
        <v>0</v>
      </c>
      <c r="O19" s="141">
        <f t="shared" si="2"/>
        <v>0</v>
      </c>
      <c r="P19" s="95">
        <v>0</v>
      </c>
      <c r="Q19" s="141">
        <f t="shared" si="3"/>
        <v>0</v>
      </c>
      <c r="R19" s="95">
        <v>0</v>
      </c>
      <c r="S19" s="141">
        <f t="shared" si="4"/>
        <v>0</v>
      </c>
      <c r="T19" s="95">
        <v>0</v>
      </c>
      <c r="U19" s="142">
        <f t="shared" si="5"/>
        <v>0</v>
      </c>
      <c r="V19" s="143">
        <f t="shared" si="6"/>
        <v>0</v>
      </c>
      <c r="W19" s="143"/>
      <c r="X19" s="143">
        <f t="shared" si="7"/>
        <v>0.006550925925925926</v>
      </c>
      <c r="Y19" s="95">
        <v>11</v>
      </c>
      <c r="Z19" s="86"/>
      <c r="AA19" s="87"/>
      <c r="AB19" s="87" t="str">
        <f t="shared" si="8"/>
        <v>СОШ 77               </v>
      </c>
      <c r="AC19">
        <v>11</v>
      </c>
    </row>
    <row r="20" spans="1:29" ht="13.5" thickBot="1">
      <c r="A20" s="95">
        <v>12</v>
      </c>
      <c r="B20" s="90" t="s">
        <v>445</v>
      </c>
      <c r="C20" s="90" t="s">
        <v>765</v>
      </c>
      <c r="D20" s="90" t="s">
        <v>94</v>
      </c>
      <c r="E20" s="90" t="s">
        <v>446</v>
      </c>
      <c r="F20" s="95" t="s">
        <v>82</v>
      </c>
      <c r="G20" s="90" t="s">
        <v>94</v>
      </c>
      <c r="H20" s="138" t="s">
        <v>447</v>
      </c>
      <c r="I20" s="139" t="s">
        <v>444</v>
      </c>
      <c r="J20" s="140">
        <v>0</v>
      </c>
      <c r="K20" s="141">
        <f t="shared" si="0"/>
        <v>0</v>
      </c>
      <c r="L20" s="95">
        <v>0</v>
      </c>
      <c r="M20" s="141">
        <f t="shared" si="1"/>
        <v>0</v>
      </c>
      <c r="N20" s="95">
        <v>0</v>
      </c>
      <c r="O20" s="141">
        <f t="shared" si="2"/>
        <v>0</v>
      </c>
      <c r="P20" s="95">
        <v>0</v>
      </c>
      <c r="Q20" s="141">
        <f t="shared" si="3"/>
        <v>0</v>
      </c>
      <c r="R20" s="95">
        <v>0</v>
      </c>
      <c r="S20" s="141">
        <f t="shared" si="4"/>
        <v>0</v>
      </c>
      <c r="T20" s="95">
        <v>0</v>
      </c>
      <c r="U20" s="142">
        <f t="shared" si="5"/>
        <v>0</v>
      </c>
      <c r="V20" s="143">
        <f t="shared" si="6"/>
        <v>0</v>
      </c>
      <c r="W20" s="143"/>
      <c r="X20" s="143">
        <f t="shared" si="7"/>
        <v>0.006608796296296297</v>
      </c>
      <c r="Y20" s="95">
        <v>12</v>
      </c>
      <c r="Z20" s="86"/>
      <c r="AA20" s="87"/>
      <c r="AB20" s="87" t="str">
        <f t="shared" si="8"/>
        <v>СОШ 43-1             </v>
      </c>
      <c r="AC20">
        <v>12</v>
      </c>
    </row>
    <row r="21" spans="1:29" ht="12.75">
      <c r="A21" s="95">
        <v>13</v>
      </c>
      <c r="B21" s="90" t="s">
        <v>415</v>
      </c>
      <c r="C21" s="90" t="s">
        <v>765</v>
      </c>
      <c r="D21" s="90" t="s">
        <v>94</v>
      </c>
      <c r="E21" s="90" t="s">
        <v>318</v>
      </c>
      <c r="F21" s="95" t="s">
        <v>416</v>
      </c>
      <c r="G21" s="90" t="s">
        <v>94</v>
      </c>
      <c r="H21" s="138" t="s">
        <v>417</v>
      </c>
      <c r="I21" s="139" t="s">
        <v>414</v>
      </c>
      <c r="J21" s="140">
        <v>0</v>
      </c>
      <c r="K21" s="141">
        <f t="shared" si="0"/>
        <v>0</v>
      </c>
      <c r="L21" s="95">
        <v>0</v>
      </c>
      <c r="M21" s="141">
        <f t="shared" si="1"/>
        <v>0</v>
      </c>
      <c r="N21" s="95">
        <v>0</v>
      </c>
      <c r="O21" s="141">
        <f t="shared" si="2"/>
        <v>0</v>
      </c>
      <c r="P21" s="95">
        <v>0</v>
      </c>
      <c r="Q21" s="141">
        <f t="shared" si="3"/>
        <v>0</v>
      </c>
      <c r="R21" s="95">
        <v>0</v>
      </c>
      <c r="S21" s="141">
        <f t="shared" si="4"/>
        <v>0</v>
      </c>
      <c r="T21" s="95">
        <v>1</v>
      </c>
      <c r="U21" s="142">
        <f t="shared" si="5"/>
        <v>0.00034722222222222224</v>
      </c>
      <c r="V21" s="143">
        <f t="shared" si="6"/>
        <v>0.00034722222222222224</v>
      </c>
      <c r="W21" s="143"/>
      <c r="X21" s="143">
        <f t="shared" si="7"/>
        <v>0.006643518518518518</v>
      </c>
      <c r="Y21" s="95">
        <v>13</v>
      </c>
      <c r="Z21" s="57">
        <f>SUM(X21:X26)</f>
        <v>0.0406712962962963</v>
      </c>
      <c r="AA21" s="58">
        <f>RANK(Z21,$Z$9:$Z$108,1)</f>
        <v>7</v>
      </c>
      <c r="AB21" s="59" t="str">
        <f t="shared" si="8"/>
        <v>СОШ 76               </v>
      </c>
      <c r="AC21">
        <v>13</v>
      </c>
    </row>
    <row r="22" spans="1:29" ht="12.75">
      <c r="A22" s="95">
        <v>14</v>
      </c>
      <c r="B22" s="90" t="s">
        <v>329</v>
      </c>
      <c r="C22" s="90" t="s">
        <v>765</v>
      </c>
      <c r="D22" s="90" t="s">
        <v>94</v>
      </c>
      <c r="E22" s="90" t="s">
        <v>330</v>
      </c>
      <c r="F22" s="95" t="s">
        <v>331</v>
      </c>
      <c r="G22" s="90" t="s">
        <v>94</v>
      </c>
      <c r="H22" s="138" t="s">
        <v>332</v>
      </c>
      <c r="I22" s="139" t="s">
        <v>328</v>
      </c>
      <c r="J22" s="140">
        <v>1</v>
      </c>
      <c r="K22" s="141">
        <f t="shared" si="0"/>
        <v>0.001388888888888889</v>
      </c>
      <c r="L22" s="95">
        <v>0</v>
      </c>
      <c r="M22" s="141">
        <f t="shared" si="1"/>
        <v>0</v>
      </c>
      <c r="N22" s="95">
        <v>0</v>
      </c>
      <c r="O22" s="141">
        <f t="shared" si="2"/>
        <v>0</v>
      </c>
      <c r="P22" s="95">
        <v>0</v>
      </c>
      <c r="Q22" s="141">
        <f t="shared" si="3"/>
        <v>0</v>
      </c>
      <c r="R22" s="95">
        <v>0</v>
      </c>
      <c r="S22" s="141">
        <f t="shared" si="4"/>
        <v>0</v>
      </c>
      <c r="T22" s="95">
        <v>0</v>
      </c>
      <c r="U22" s="142">
        <f t="shared" si="5"/>
        <v>0</v>
      </c>
      <c r="V22" s="143">
        <f t="shared" si="6"/>
        <v>0.001388888888888889</v>
      </c>
      <c r="W22" s="143"/>
      <c r="X22" s="143">
        <f t="shared" si="7"/>
        <v>0.0067245370370370375</v>
      </c>
      <c r="Y22" s="95">
        <v>14</v>
      </c>
      <c r="Z22" s="62"/>
      <c r="AA22" s="63"/>
      <c r="AB22" s="64" t="str">
        <f t="shared" si="8"/>
        <v>СОШ 49               </v>
      </c>
      <c r="AC22">
        <v>14</v>
      </c>
    </row>
    <row r="23" spans="1:29" ht="12.75">
      <c r="A23" s="95">
        <v>15</v>
      </c>
      <c r="B23" s="90" t="s">
        <v>455</v>
      </c>
      <c r="C23" s="90" t="s">
        <v>765</v>
      </c>
      <c r="D23" s="90" t="s">
        <v>94</v>
      </c>
      <c r="E23" s="90" t="s">
        <v>260</v>
      </c>
      <c r="F23" s="95" t="s">
        <v>456</v>
      </c>
      <c r="G23" s="90" t="s">
        <v>94</v>
      </c>
      <c r="H23" s="138" t="s">
        <v>457</v>
      </c>
      <c r="I23" s="139" t="s">
        <v>454</v>
      </c>
      <c r="J23" s="140">
        <v>0</v>
      </c>
      <c r="K23" s="141">
        <f t="shared" si="0"/>
        <v>0</v>
      </c>
      <c r="L23" s="95">
        <v>0</v>
      </c>
      <c r="M23" s="141">
        <f t="shared" si="1"/>
        <v>0</v>
      </c>
      <c r="N23" s="95">
        <v>0</v>
      </c>
      <c r="O23" s="141">
        <f t="shared" si="2"/>
        <v>0</v>
      </c>
      <c r="P23" s="95">
        <v>0</v>
      </c>
      <c r="Q23" s="141">
        <f t="shared" si="3"/>
        <v>0</v>
      </c>
      <c r="R23" s="95">
        <v>0</v>
      </c>
      <c r="S23" s="141">
        <f t="shared" si="4"/>
        <v>0</v>
      </c>
      <c r="T23" s="95">
        <v>0</v>
      </c>
      <c r="U23" s="142">
        <f t="shared" si="5"/>
        <v>0</v>
      </c>
      <c r="V23" s="143">
        <f t="shared" si="6"/>
        <v>0</v>
      </c>
      <c r="W23" s="143"/>
      <c r="X23" s="143">
        <f>H23+V23-W23</f>
        <v>0.006759259259259259</v>
      </c>
      <c r="Y23" s="95">
        <v>15</v>
      </c>
      <c r="Z23" s="62"/>
      <c r="AA23" s="63"/>
      <c r="AB23" s="64" t="str">
        <f t="shared" si="8"/>
        <v>СОШ 41               </v>
      </c>
      <c r="AC23">
        <v>15</v>
      </c>
    </row>
    <row r="24" spans="1:29" ht="12.75">
      <c r="A24" s="95">
        <v>16</v>
      </c>
      <c r="B24" s="90" t="s">
        <v>459</v>
      </c>
      <c r="C24" s="90" t="s">
        <v>765</v>
      </c>
      <c r="D24" s="90" t="s">
        <v>94</v>
      </c>
      <c r="E24" s="90" t="s">
        <v>343</v>
      </c>
      <c r="F24" s="95" t="s">
        <v>91</v>
      </c>
      <c r="G24" s="90" t="s">
        <v>94</v>
      </c>
      <c r="H24" s="138" t="s">
        <v>460</v>
      </c>
      <c r="I24" s="139" t="s">
        <v>458</v>
      </c>
      <c r="J24" s="140">
        <v>0</v>
      </c>
      <c r="K24" s="141">
        <f t="shared" si="0"/>
        <v>0</v>
      </c>
      <c r="L24" s="95">
        <v>0</v>
      </c>
      <c r="M24" s="141">
        <f t="shared" si="1"/>
        <v>0</v>
      </c>
      <c r="N24" s="95">
        <v>0</v>
      </c>
      <c r="O24" s="141">
        <f t="shared" si="2"/>
        <v>0</v>
      </c>
      <c r="P24" s="95">
        <v>0</v>
      </c>
      <c r="Q24" s="141">
        <f t="shared" si="3"/>
        <v>0</v>
      </c>
      <c r="R24" s="95">
        <v>0</v>
      </c>
      <c r="S24" s="141">
        <f t="shared" si="4"/>
        <v>0</v>
      </c>
      <c r="T24" s="95">
        <v>0</v>
      </c>
      <c r="U24" s="142">
        <f t="shared" si="5"/>
        <v>0</v>
      </c>
      <c r="V24" s="143">
        <f t="shared" si="6"/>
        <v>0</v>
      </c>
      <c r="W24" s="143"/>
      <c r="X24" s="143">
        <f>H24+V24</f>
        <v>0.0067708333333333336</v>
      </c>
      <c r="Y24" s="95">
        <v>16</v>
      </c>
      <c r="Z24" s="62"/>
      <c r="AA24" s="63"/>
      <c r="AB24" s="64" t="str">
        <f t="shared" si="8"/>
        <v>Абрис 2              </v>
      </c>
      <c r="AC24">
        <v>16</v>
      </c>
    </row>
    <row r="25" spans="1:29" ht="12.75">
      <c r="A25" s="95">
        <v>17</v>
      </c>
      <c r="B25" s="90" t="s">
        <v>466</v>
      </c>
      <c r="C25" s="90" t="s">
        <v>765</v>
      </c>
      <c r="D25" s="90" t="s">
        <v>94</v>
      </c>
      <c r="E25" s="90" t="s">
        <v>260</v>
      </c>
      <c r="F25" s="95" t="s">
        <v>467</v>
      </c>
      <c r="G25" s="90" t="s">
        <v>94</v>
      </c>
      <c r="H25" s="138" t="s">
        <v>468</v>
      </c>
      <c r="I25" s="139" t="s">
        <v>465</v>
      </c>
      <c r="J25" s="140">
        <v>0</v>
      </c>
      <c r="K25" s="141">
        <f t="shared" si="0"/>
        <v>0</v>
      </c>
      <c r="L25" s="95">
        <v>0</v>
      </c>
      <c r="M25" s="141">
        <f t="shared" si="1"/>
        <v>0</v>
      </c>
      <c r="N25" s="95">
        <v>0</v>
      </c>
      <c r="O25" s="141">
        <f t="shared" si="2"/>
        <v>0</v>
      </c>
      <c r="P25" s="95">
        <v>0</v>
      </c>
      <c r="Q25" s="141">
        <f t="shared" si="3"/>
        <v>0</v>
      </c>
      <c r="R25" s="95">
        <v>0</v>
      </c>
      <c r="S25" s="141">
        <f t="shared" si="4"/>
        <v>0</v>
      </c>
      <c r="T25" s="95">
        <v>0</v>
      </c>
      <c r="U25" s="142">
        <f t="shared" si="5"/>
        <v>0</v>
      </c>
      <c r="V25" s="143">
        <f t="shared" si="6"/>
        <v>0</v>
      </c>
      <c r="W25" s="143"/>
      <c r="X25" s="143">
        <f>H25+V25</f>
        <v>0.006793981481481482</v>
      </c>
      <c r="Y25" s="95">
        <v>17</v>
      </c>
      <c r="Z25" s="62"/>
      <c r="AA25" s="63"/>
      <c r="AB25" s="64" t="str">
        <f t="shared" si="8"/>
        <v>СОШ 41               </v>
      </c>
      <c r="AC25">
        <v>17</v>
      </c>
    </row>
    <row r="26" spans="1:29" ht="13.5" thickBot="1">
      <c r="A26" s="95">
        <v>18</v>
      </c>
      <c r="B26" s="90" t="s">
        <v>755</v>
      </c>
      <c r="C26" s="90" t="s">
        <v>765</v>
      </c>
      <c r="D26" s="90" t="s">
        <v>94</v>
      </c>
      <c r="E26" s="90" t="s">
        <v>363</v>
      </c>
      <c r="F26" s="95" t="s">
        <v>364</v>
      </c>
      <c r="G26" s="90" t="s">
        <v>94</v>
      </c>
      <c r="H26" s="138" t="s">
        <v>365</v>
      </c>
      <c r="I26" s="139" t="s">
        <v>362</v>
      </c>
      <c r="J26" s="140">
        <v>1</v>
      </c>
      <c r="K26" s="141">
        <f t="shared" si="0"/>
        <v>0.001388888888888889</v>
      </c>
      <c r="L26" s="95">
        <v>0</v>
      </c>
      <c r="M26" s="141">
        <f t="shared" si="1"/>
        <v>0</v>
      </c>
      <c r="N26" s="95">
        <v>0</v>
      </c>
      <c r="O26" s="141">
        <f t="shared" si="2"/>
        <v>0</v>
      </c>
      <c r="P26" s="95">
        <v>0</v>
      </c>
      <c r="Q26" s="141">
        <f t="shared" si="3"/>
        <v>0</v>
      </c>
      <c r="R26" s="95">
        <v>0</v>
      </c>
      <c r="S26" s="141">
        <f t="shared" si="4"/>
        <v>0</v>
      </c>
      <c r="T26" s="95">
        <v>0</v>
      </c>
      <c r="U26" s="142">
        <f t="shared" si="5"/>
        <v>0</v>
      </c>
      <c r="V26" s="143">
        <f t="shared" si="6"/>
        <v>0.001388888888888889</v>
      </c>
      <c r="W26" s="143"/>
      <c r="X26" s="143">
        <f aca="true" t="shared" si="9" ref="X26:X47">H26+V26-W26</f>
        <v>0.006979166666666667</v>
      </c>
      <c r="Y26" s="95">
        <v>18</v>
      </c>
      <c r="Z26" s="74"/>
      <c r="AA26" s="75"/>
      <c r="AB26" s="76" t="str">
        <f t="shared" si="8"/>
        <v>СОШ 42               </v>
      </c>
      <c r="AC26">
        <v>18</v>
      </c>
    </row>
    <row r="27" spans="1:29" ht="12.75">
      <c r="A27" s="95">
        <v>19</v>
      </c>
      <c r="B27" s="90" t="s">
        <v>371</v>
      </c>
      <c r="C27" s="90" t="s">
        <v>765</v>
      </c>
      <c r="D27" s="90" t="s">
        <v>94</v>
      </c>
      <c r="E27" s="90" t="s">
        <v>318</v>
      </c>
      <c r="F27" s="95" t="s">
        <v>372</v>
      </c>
      <c r="G27" s="90" t="s">
        <v>94</v>
      </c>
      <c r="H27" s="138" t="s">
        <v>373</v>
      </c>
      <c r="I27" s="139" t="s">
        <v>370</v>
      </c>
      <c r="J27" s="140">
        <v>1</v>
      </c>
      <c r="K27" s="141">
        <f t="shared" si="0"/>
        <v>0.001388888888888889</v>
      </c>
      <c r="L27" s="95">
        <v>0</v>
      </c>
      <c r="M27" s="141">
        <f t="shared" si="1"/>
        <v>0</v>
      </c>
      <c r="N27" s="95">
        <v>0</v>
      </c>
      <c r="O27" s="141">
        <f t="shared" si="2"/>
        <v>0</v>
      </c>
      <c r="P27" s="95">
        <v>0</v>
      </c>
      <c r="Q27" s="141">
        <f t="shared" si="3"/>
        <v>0</v>
      </c>
      <c r="R27" s="95">
        <v>0</v>
      </c>
      <c r="S27" s="141">
        <f t="shared" si="4"/>
        <v>0</v>
      </c>
      <c r="T27" s="95">
        <v>0</v>
      </c>
      <c r="U27" s="142">
        <f t="shared" si="5"/>
        <v>0</v>
      </c>
      <c r="V27" s="143">
        <f t="shared" si="6"/>
        <v>0.001388888888888889</v>
      </c>
      <c r="W27" s="143"/>
      <c r="X27" s="143">
        <f t="shared" si="9"/>
        <v>0.006990740740740741</v>
      </c>
      <c r="Y27" s="95">
        <v>19</v>
      </c>
      <c r="Z27" s="12">
        <f>SUM(X27:X32)</f>
        <v>0.04685185185185185</v>
      </c>
      <c r="AA27">
        <f>RANK(Z27,$Z$9:$Z$108,1)</f>
        <v>9</v>
      </c>
      <c r="AB27" t="str">
        <f t="shared" si="8"/>
        <v>СОШ 76               </v>
      </c>
      <c r="AC27">
        <v>19</v>
      </c>
    </row>
    <row r="28" spans="1:29" ht="12.75">
      <c r="A28" s="95">
        <v>20</v>
      </c>
      <c r="B28" s="90" t="s">
        <v>367</v>
      </c>
      <c r="C28" s="90" t="s">
        <v>765</v>
      </c>
      <c r="D28" s="90" t="s">
        <v>94</v>
      </c>
      <c r="E28" s="90" t="s">
        <v>368</v>
      </c>
      <c r="F28" s="95" t="s">
        <v>369</v>
      </c>
      <c r="G28" s="90" t="s">
        <v>94</v>
      </c>
      <c r="H28" s="138" t="s">
        <v>365</v>
      </c>
      <c r="I28" s="139" t="s">
        <v>362</v>
      </c>
      <c r="J28" s="140">
        <v>1</v>
      </c>
      <c r="K28" s="141">
        <f t="shared" si="0"/>
        <v>0.001388888888888889</v>
      </c>
      <c r="L28" s="95">
        <v>0</v>
      </c>
      <c r="M28" s="141">
        <f t="shared" si="1"/>
        <v>0</v>
      </c>
      <c r="N28" s="95">
        <v>0</v>
      </c>
      <c r="O28" s="141">
        <f t="shared" si="2"/>
        <v>0</v>
      </c>
      <c r="P28" s="95">
        <v>0</v>
      </c>
      <c r="Q28" s="141">
        <f t="shared" si="3"/>
        <v>0</v>
      </c>
      <c r="R28" s="95">
        <v>0</v>
      </c>
      <c r="S28" s="141">
        <f t="shared" si="4"/>
        <v>0</v>
      </c>
      <c r="T28" s="95">
        <v>1</v>
      </c>
      <c r="U28" s="142">
        <f t="shared" si="5"/>
        <v>0.00034722222222222224</v>
      </c>
      <c r="V28" s="143">
        <f t="shared" si="6"/>
        <v>0.0017361111111111112</v>
      </c>
      <c r="W28" s="143"/>
      <c r="X28" s="143">
        <f t="shared" si="9"/>
        <v>0.007326388888888889</v>
      </c>
      <c r="Y28" s="95">
        <v>20</v>
      </c>
      <c r="Z28" s="62"/>
      <c r="AB28" t="str">
        <f t="shared" si="8"/>
        <v>СОШ 33-1             </v>
      </c>
      <c r="AC28">
        <v>20</v>
      </c>
    </row>
    <row r="29" spans="1:29" ht="12.75">
      <c r="A29" s="95">
        <v>21</v>
      </c>
      <c r="B29" s="90" t="s">
        <v>401</v>
      </c>
      <c r="C29" s="90" t="s">
        <v>765</v>
      </c>
      <c r="D29" s="90" t="s">
        <v>94</v>
      </c>
      <c r="E29" s="90" t="s">
        <v>260</v>
      </c>
      <c r="F29" s="95" t="s">
        <v>402</v>
      </c>
      <c r="G29" s="90" t="s">
        <v>94</v>
      </c>
      <c r="H29" s="138" t="s">
        <v>403</v>
      </c>
      <c r="I29" s="139" t="s">
        <v>400</v>
      </c>
      <c r="J29" s="140">
        <v>1</v>
      </c>
      <c r="K29" s="141">
        <f t="shared" si="0"/>
        <v>0.001388888888888889</v>
      </c>
      <c r="L29" s="95">
        <v>0</v>
      </c>
      <c r="M29" s="141">
        <f t="shared" si="1"/>
        <v>0</v>
      </c>
      <c r="N29" s="95">
        <v>0</v>
      </c>
      <c r="O29" s="141">
        <f t="shared" si="2"/>
        <v>0</v>
      </c>
      <c r="P29" s="95">
        <v>0</v>
      </c>
      <c r="Q29" s="141">
        <f t="shared" si="3"/>
        <v>0</v>
      </c>
      <c r="R29" s="95">
        <v>0</v>
      </c>
      <c r="S29" s="141">
        <f t="shared" si="4"/>
        <v>0</v>
      </c>
      <c r="T29" s="95">
        <v>0</v>
      </c>
      <c r="U29" s="142">
        <f t="shared" si="5"/>
        <v>0</v>
      </c>
      <c r="V29" s="143">
        <f t="shared" si="6"/>
        <v>0.001388888888888889</v>
      </c>
      <c r="W29" s="143"/>
      <c r="X29" s="143">
        <f t="shared" si="9"/>
        <v>0.007430555555555556</v>
      </c>
      <c r="Y29" s="95">
        <v>21</v>
      </c>
      <c r="AB29" t="str">
        <f t="shared" si="8"/>
        <v>СОШ 41               </v>
      </c>
      <c r="AC29">
        <v>21</v>
      </c>
    </row>
    <row r="30" spans="1:29" ht="12.75">
      <c r="A30" s="95">
        <v>22</v>
      </c>
      <c r="B30" s="90" t="s">
        <v>433</v>
      </c>
      <c r="C30" s="90" t="s">
        <v>765</v>
      </c>
      <c r="D30" s="90" t="s">
        <v>94</v>
      </c>
      <c r="E30" s="90" t="s">
        <v>277</v>
      </c>
      <c r="F30" s="95" t="s">
        <v>77</v>
      </c>
      <c r="G30" s="90" t="s">
        <v>94</v>
      </c>
      <c r="H30" s="138" t="s">
        <v>434</v>
      </c>
      <c r="I30" s="139" t="s">
        <v>432</v>
      </c>
      <c r="J30" s="140">
        <v>1</v>
      </c>
      <c r="K30" s="141">
        <f t="shared" si="0"/>
        <v>0.001388888888888889</v>
      </c>
      <c r="L30" s="95">
        <v>0</v>
      </c>
      <c r="M30" s="141">
        <f t="shared" si="1"/>
        <v>0</v>
      </c>
      <c r="N30" s="95">
        <v>0</v>
      </c>
      <c r="O30" s="141">
        <f t="shared" si="2"/>
        <v>0</v>
      </c>
      <c r="P30" s="95">
        <v>0</v>
      </c>
      <c r="Q30" s="141">
        <f t="shared" si="3"/>
        <v>0</v>
      </c>
      <c r="R30" s="95">
        <v>0</v>
      </c>
      <c r="S30" s="141">
        <f t="shared" si="4"/>
        <v>0</v>
      </c>
      <c r="T30" s="95">
        <v>0</v>
      </c>
      <c r="U30" s="142">
        <f t="shared" si="5"/>
        <v>0</v>
      </c>
      <c r="V30" s="143">
        <f t="shared" si="6"/>
        <v>0.001388888888888889</v>
      </c>
      <c r="W30" s="143"/>
      <c r="X30" s="143">
        <f t="shared" si="9"/>
        <v>0.007916666666666667</v>
      </c>
      <c r="Y30" s="95">
        <v>22</v>
      </c>
      <c r="AB30" t="str">
        <f t="shared" si="8"/>
        <v>СОШ 11               </v>
      </c>
      <c r="AC30">
        <v>22</v>
      </c>
    </row>
    <row r="31" spans="1:29" ht="12.75">
      <c r="A31" s="95">
        <v>23</v>
      </c>
      <c r="B31" s="90" t="s">
        <v>477</v>
      </c>
      <c r="C31" s="90" t="s">
        <v>765</v>
      </c>
      <c r="D31" s="90" t="s">
        <v>94</v>
      </c>
      <c r="E31" s="90" t="s">
        <v>277</v>
      </c>
      <c r="F31" s="95" t="s">
        <v>81</v>
      </c>
      <c r="G31" s="90" t="s">
        <v>94</v>
      </c>
      <c r="H31" s="138" t="s">
        <v>478</v>
      </c>
      <c r="I31" s="139" t="s">
        <v>476</v>
      </c>
      <c r="J31" s="140">
        <v>1</v>
      </c>
      <c r="K31" s="141">
        <f t="shared" si="0"/>
        <v>0.001388888888888889</v>
      </c>
      <c r="L31" s="95">
        <v>0</v>
      </c>
      <c r="M31" s="141">
        <f t="shared" si="1"/>
        <v>0</v>
      </c>
      <c r="N31" s="95">
        <v>0</v>
      </c>
      <c r="O31" s="141">
        <f t="shared" si="2"/>
        <v>0</v>
      </c>
      <c r="P31" s="95">
        <v>0</v>
      </c>
      <c r="Q31" s="141">
        <f t="shared" si="3"/>
        <v>0</v>
      </c>
      <c r="R31" s="95">
        <v>0</v>
      </c>
      <c r="S31" s="141">
        <f t="shared" si="4"/>
        <v>0</v>
      </c>
      <c r="T31" s="95">
        <v>0</v>
      </c>
      <c r="U31" s="142">
        <f t="shared" si="5"/>
        <v>0</v>
      </c>
      <c r="V31" s="143">
        <f t="shared" si="6"/>
        <v>0.001388888888888889</v>
      </c>
      <c r="W31" s="143"/>
      <c r="X31" s="143">
        <f t="shared" si="9"/>
        <v>0.008506944444444444</v>
      </c>
      <c r="Y31" s="95">
        <v>23</v>
      </c>
      <c r="AB31" t="str">
        <f t="shared" si="8"/>
        <v>СОШ 11               </v>
      </c>
      <c r="AC31">
        <v>23</v>
      </c>
    </row>
    <row r="32" spans="1:29" ht="12.75">
      <c r="A32" s="95">
        <v>24</v>
      </c>
      <c r="B32" s="90" t="s">
        <v>540</v>
      </c>
      <c r="C32" s="90" t="s">
        <v>765</v>
      </c>
      <c r="D32" s="90" t="s">
        <v>94</v>
      </c>
      <c r="E32" s="90" t="s">
        <v>515</v>
      </c>
      <c r="F32" s="95" t="s">
        <v>50</v>
      </c>
      <c r="G32" s="90" t="s">
        <v>94</v>
      </c>
      <c r="H32" s="138" t="s">
        <v>541</v>
      </c>
      <c r="I32" s="139" t="s">
        <v>539</v>
      </c>
      <c r="J32" s="140">
        <v>0</v>
      </c>
      <c r="K32" s="141">
        <f t="shared" si="0"/>
        <v>0</v>
      </c>
      <c r="L32" s="95">
        <v>0</v>
      </c>
      <c r="M32" s="141">
        <f t="shared" si="1"/>
        <v>0</v>
      </c>
      <c r="N32" s="95">
        <v>0</v>
      </c>
      <c r="O32" s="141">
        <f t="shared" si="2"/>
        <v>0</v>
      </c>
      <c r="P32" s="95">
        <v>0</v>
      </c>
      <c r="Q32" s="141">
        <f t="shared" si="3"/>
        <v>0</v>
      </c>
      <c r="R32" s="95">
        <v>0</v>
      </c>
      <c r="S32" s="141">
        <f t="shared" si="4"/>
        <v>0</v>
      </c>
      <c r="T32" s="95">
        <v>0</v>
      </c>
      <c r="U32" s="142">
        <f t="shared" si="5"/>
        <v>0</v>
      </c>
      <c r="V32" s="143">
        <f t="shared" si="6"/>
        <v>0</v>
      </c>
      <c r="W32" s="143"/>
      <c r="X32" s="143">
        <f t="shared" si="9"/>
        <v>0.008680555555555556</v>
      </c>
      <c r="Y32" s="95">
        <v>24</v>
      </c>
      <c r="AB32" t="str">
        <f t="shared" si="8"/>
        <v>СОШ 43-2             </v>
      </c>
      <c r="AC32">
        <v>24</v>
      </c>
    </row>
    <row r="33" spans="1:29" ht="13.5" thickBot="1">
      <c r="A33" s="95">
        <v>25</v>
      </c>
      <c r="B33" s="90" t="s">
        <v>449</v>
      </c>
      <c r="C33" s="90" t="s">
        <v>765</v>
      </c>
      <c r="D33" s="90" t="s">
        <v>94</v>
      </c>
      <c r="E33" s="90" t="s">
        <v>381</v>
      </c>
      <c r="F33" s="95" t="s">
        <v>65</v>
      </c>
      <c r="G33" s="90" t="s">
        <v>94</v>
      </c>
      <c r="H33" s="138" t="s">
        <v>450</v>
      </c>
      <c r="I33" s="139" t="s">
        <v>448</v>
      </c>
      <c r="J33" s="140">
        <v>1</v>
      </c>
      <c r="K33" s="141">
        <f t="shared" si="0"/>
        <v>0.001388888888888889</v>
      </c>
      <c r="L33" s="95">
        <v>0</v>
      </c>
      <c r="M33" s="141">
        <f t="shared" si="1"/>
        <v>0</v>
      </c>
      <c r="N33" s="95">
        <v>0</v>
      </c>
      <c r="O33" s="141">
        <f t="shared" si="2"/>
        <v>0</v>
      </c>
      <c r="P33" s="95">
        <v>0</v>
      </c>
      <c r="Q33" s="141">
        <f t="shared" si="3"/>
        <v>0</v>
      </c>
      <c r="R33" s="95">
        <v>0</v>
      </c>
      <c r="S33" s="141">
        <f t="shared" si="4"/>
        <v>0</v>
      </c>
      <c r="T33" s="95">
        <v>2</v>
      </c>
      <c r="U33" s="142">
        <f t="shared" si="5"/>
        <v>0.0006944444444444445</v>
      </c>
      <c r="V33" s="143">
        <f t="shared" si="6"/>
        <v>0.0020833333333333333</v>
      </c>
      <c r="W33" s="143"/>
      <c r="X33" s="143">
        <f t="shared" si="9"/>
        <v>0.008703703703703703</v>
      </c>
      <c r="Y33" s="95">
        <v>25</v>
      </c>
      <c r="Z33" s="62"/>
      <c r="AB33" t="str">
        <f t="shared" si="8"/>
        <v>СОШ 77               </v>
      </c>
      <c r="AC33">
        <v>25</v>
      </c>
    </row>
    <row r="34" spans="1:29" ht="12.75">
      <c r="A34" s="95">
        <v>26</v>
      </c>
      <c r="B34" s="90" t="s">
        <v>756</v>
      </c>
      <c r="C34" s="90" t="s">
        <v>765</v>
      </c>
      <c r="D34" s="90" t="s">
        <v>94</v>
      </c>
      <c r="E34" s="90" t="s">
        <v>363</v>
      </c>
      <c r="F34" s="95" t="s">
        <v>492</v>
      </c>
      <c r="G34" s="90" t="s">
        <v>94</v>
      </c>
      <c r="H34" s="138" t="s">
        <v>493</v>
      </c>
      <c r="I34" s="139" t="s">
        <v>491</v>
      </c>
      <c r="J34" s="140">
        <v>1</v>
      </c>
      <c r="K34" s="141">
        <f t="shared" si="0"/>
        <v>0.001388888888888889</v>
      </c>
      <c r="L34" s="95">
        <v>0</v>
      </c>
      <c r="M34" s="141">
        <f t="shared" si="1"/>
        <v>0</v>
      </c>
      <c r="N34" s="95">
        <v>0</v>
      </c>
      <c r="O34" s="141">
        <f t="shared" si="2"/>
        <v>0</v>
      </c>
      <c r="P34" s="95">
        <v>0</v>
      </c>
      <c r="Q34" s="141">
        <f t="shared" si="3"/>
        <v>0</v>
      </c>
      <c r="R34" s="95">
        <v>0</v>
      </c>
      <c r="S34" s="141">
        <f t="shared" si="4"/>
        <v>0</v>
      </c>
      <c r="T34" s="95">
        <v>0</v>
      </c>
      <c r="U34" s="142">
        <f t="shared" si="5"/>
        <v>0</v>
      </c>
      <c r="V34" s="143">
        <f t="shared" si="6"/>
        <v>0.001388888888888889</v>
      </c>
      <c r="W34" s="143"/>
      <c r="X34" s="143">
        <f t="shared" si="9"/>
        <v>0.008761574074074074</v>
      </c>
      <c r="Y34" s="95">
        <v>26</v>
      </c>
      <c r="Z34" s="57">
        <f>SUM(X34:X39)</f>
        <v>0.05381944444444445</v>
      </c>
      <c r="AA34" s="58">
        <f>RANK(Z34,$Z$9:$Z$108,1)</f>
        <v>12</v>
      </c>
      <c r="AB34" s="59" t="str">
        <f t="shared" si="8"/>
        <v>СОШ 42               </v>
      </c>
      <c r="AC34">
        <v>26</v>
      </c>
    </row>
    <row r="35" spans="1:29" ht="12.75">
      <c r="A35" s="95">
        <v>27</v>
      </c>
      <c r="B35" s="90" t="s">
        <v>398</v>
      </c>
      <c r="C35" s="90" t="s">
        <v>765</v>
      </c>
      <c r="D35" s="90" t="s">
        <v>94</v>
      </c>
      <c r="E35" s="90" t="s">
        <v>266</v>
      </c>
      <c r="F35" s="95" t="s">
        <v>399</v>
      </c>
      <c r="G35" s="90" t="s">
        <v>94</v>
      </c>
      <c r="H35" s="138" t="s">
        <v>396</v>
      </c>
      <c r="I35" s="139" t="s">
        <v>394</v>
      </c>
      <c r="J35" s="140">
        <v>1</v>
      </c>
      <c r="K35" s="141">
        <f t="shared" si="0"/>
        <v>0.001388888888888889</v>
      </c>
      <c r="L35" s="95">
        <v>0</v>
      </c>
      <c r="M35" s="141">
        <f t="shared" si="1"/>
        <v>0</v>
      </c>
      <c r="N35" s="95">
        <v>1</v>
      </c>
      <c r="O35" s="141">
        <f t="shared" si="2"/>
        <v>0.001388888888888889</v>
      </c>
      <c r="P35" s="95">
        <v>0</v>
      </c>
      <c r="Q35" s="141">
        <f t="shared" si="3"/>
        <v>0</v>
      </c>
      <c r="R35" s="95">
        <v>0</v>
      </c>
      <c r="S35" s="141">
        <f t="shared" si="4"/>
        <v>0</v>
      </c>
      <c r="T35" s="95">
        <v>0</v>
      </c>
      <c r="U35" s="142">
        <f t="shared" si="5"/>
        <v>0</v>
      </c>
      <c r="V35" s="143">
        <f t="shared" si="6"/>
        <v>0.002777777777777778</v>
      </c>
      <c r="W35" s="143"/>
      <c r="X35" s="143">
        <f t="shared" si="9"/>
        <v>0.00880787037037037</v>
      </c>
      <c r="Y35" s="95">
        <v>27</v>
      </c>
      <c r="Z35" s="62"/>
      <c r="AA35" s="63"/>
      <c r="AB35" s="64" t="str">
        <f t="shared" si="8"/>
        <v>СОШ 25               </v>
      </c>
      <c r="AC35">
        <v>27</v>
      </c>
    </row>
    <row r="36" spans="1:29" ht="12.75">
      <c r="A36" s="95">
        <v>28</v>
      </c>
      <c r="B36" s="90" t="s">
        <v>498</v>
      </c>
      <c r="C36" s="90" t="s">
        <v>765</v>
      </c>
      <c r="D36" s="90" t="s">
        <v>94</v>
      </c>
      <c r="E36" s="90" t="s">
        <v>393</v>
      </c>
      <c r="F36" s="95" t="s">
        <v>499</v>
      </c>
      <c r="G36" s="90" t="s">
        <v>94</v>
      </c>
      <c r="H36" s="138" t="s">
        <v>500</v>
      </c>
      <c r="I36" s="139" t="s">
        <v>497</v>
      </c>
      <c r="J36" s="140">
        <v>0</v>
      </c>
      <c r="K36" s="141">
        <f t="shared" si="0"/>
        <v>0</v>
      </c>
      <c r="L36" s="95">
        <v>0</v>
      </c>
      <c r="M36" s="141">
        <f t="shared" si="1"/>
        <v>0</v>
      </c>
      <c r="N36" s="95">
        <v>1</v>
      </c>
      <c r="O36" s="141">
        <f t="shared" si="2"/>
        <v>0.001388888888888889</v>
      </c>
      <c r="P36" s="95">
        <v>0</v>
      </c>
      <c r="Q36" s="141">
        <f t="shared" si="3"/>
        <v>0</v>
      </c>
      <c r="R36" s="95">
        <v>0</v>
      </c>
      <c r="S36" s="141">
        <f t="shared" si="4"/>
        <v>0</v>
      </c>
      <c r="T36" s="95">
        <v>0</v>
      </c>
      <c r="U36" s="142">
        <f t="shared" si="5"/>
        <v>0</v>
      </c>
      <c r="V36" s="143">
        <f t="shared" si="6"/>
        <v>0.001388888888888889</v>
      </c>
      <c r="W36" s="143"/>
      <c r="X36" s="143">
        <f t="shared" si="9"/>
        <v>0.008877314814814815</v>
      </c>
      <c r="Y36" s="95">
        <v>28</v>
      </c>
      <c r="Z36" s="62"/>
      <c r="AA36" s="63"/>
      <c r="AB36" s="64" t="str">
        <f t="shared" si="8"/>
        <v>СОШ 2                </v>
      </c>
      <c r="AC36">
        <v>28</v>
      </c>
    </row>
    <row r="37" spans="1:29" ht="12.75">
      <c r="A37" s="95">
        <v>29</v>
      </c>
      <c r="B37" s="90" t="s">
        <v>536</v>
      </c>
      <c r="C37" s="90" t="s">
        <v>765</v>
      </c>
      <c r="D37" s="90" t="s">
        <v>94</v>
      </c>
      <c r="E37" s="90" t="s">
        <v>446</v>
      </c>
      <c r="F37" s="95" t="s">
        <v>537</v>
      </c>
      <c r="G37" s="90" t="s">
        <v>94</v>
      </c>
      <c r="H37" s="138" t="s">
        <v>538</v>
      </c>
      <c r="I37" s="139" t="s">
        <v>29</v>
      </c>
      <c r="J37" s="140">
        <v>0</v>
      </c>
      <c r="K37" s="141">
        <f t="shared" si="0"/>
        <v>0</v>
      </c>
      <c r="L37" s="95">
        <v>0</v>
      </c>
      <c r="M37" s="141">
        <f t="shared" si="1"/>
        <v>0</v>
      </c>
      <c r="N37" s="95">
        <v>0</v>
      </c>
      <c r="O37" s="141">
        <f t="shared" si="2"/>
        <v>0</v>
      </c>
      <c r="P37" s="95">
        <v>0</v>
      </c>
      <c r="Q37" s="141">
        <f t="shared" si="3"/>
        <v>0</v>
      </c>
      <c r="R37" s="95">
        <v>0</v>
      </c>
      <c r="S37" s="141">
        <f t="shared" si="4"/>
        <v>0</v>
      </c>
      <c r="T37" s="95">
        <v>1</v>
      </c>
      <c r="U37" s="142">
        <f t="shared" si="5"/>
        <v>0.00034722222222222224</v>
      </c>
      <c r="V37" s="143">
        <f t="shared" si="6"/>
        <v>0.00034722222222222224</v>
      </c>
      <c r="W37" s="143"/>
      <c r="X37" s="143">
        <f t="shared" si="9"/>
        <v>0.00900462962962963</v>
      </c>
      <c r="Y37" s="95">
        <v>29</v>
      </c>
      <c r="Z37" s="62"/>
      <c r="AA37" s="63"/>
      <c r="AB37" s="64" t="str">
        <f t="shared" si="8"/>
        <v>СОШ 43-1             </v>
      </c>
      <c r="AC37">
        <v>29</v>
      </c>
    </row>
    <row r="38" spans="1:29" ht="12.75">
      <c r="A38" s="95">
        <v>30</v>
      </c>
      <c r="B38" s="90" t="s">
        <v>505</v>
      </c>
      <c r="C38" s="90" t="s">
        <v>765</v>
      </c>
      <c r="D38" s="90" t="s">
        <v>94</v>
      </c>
      <c r="E38" s="90" t="s">
        <v>381</v>
      </c>
      <c r="F38" s="95" t="s">
        <v>506</v>
      </c>
      <c r="G38" s="90" t="s">
        <v>94</v>
      </c>
      <c r="H38" s="138" t="s">
        <v>507</v>
      </c>
      <c r="I38" s="139" t="s">
        <v>41</v>
      </c>
      <c r="J38" s="140">
        <v>1</v>
      </c>
      <c r="K38" s="141">
        <f t="shared" si="0"/>
        <v>0.001388888888888889</v>
      </c>
      <c r="L38" s="95">
        <v>0</v>
      </c>
      <c r="M38" s="141">
        <f t="shared" si="1"/>
        <v>0</v>
      </c>
      <c r="N38" s="95">
        <v>0</v>
      </c>
      <c r="O38" s="141">
        <f t="shared" si="2"/>
        <v>0</v>
      </c>
      <c r="P38" s="95">
        <v>0</v>
      </c>
      <c r="Q38" s="141">
        <f t="shared" si="3"/>
        <v>0</v>
      </c>
      <c r="R38" s="95">
        <v>0</v>
      </c>
      <c r="S38" s="141">
        <f t="shared" si="4"/>
        <v>0</v>
      </c>
      <c r="T38" s="95">
        <v>0</v>
      </c>
      <c r="U38" s="142">
        <f t="shared" si="5"/>
        <v>0</v>
      </c>
      <c r="V38" s="143">
        <f t="shared" si="6"/>
        <v>0.001388888888888889</v>
      </c>
      <c r="W38" s="143"/>
      <c r="X38" s="143">
        <f t="shared" si="9"/>
        <v>0.00912037037037037</v>
      </c>
      <c r="Y38" s="95">
        <v>30</v>
      </c>
      <c r="Z38" s="62"/>
      <c r="AA38" s="63"/>
      <c r="AB38" s="64" t="str">
        <f t="shared" si="8"/>
        <v>СОШ 77               </v>
      </c>
      <c r="AC38">
        <v>30</v>
      </c>
    </row>
    <row r="39" spans="1:29" ht="13.5" thickBot="1">
      <c r="A39" s="95">
        <v>31</v>
      </c>
      <c r="B39" s="90" t="s">
        <v>509</v>
      </c>
      <c r="C39" s="90" t="s">
        <v>765</v>
      </c>
      <c r="D39" s="90" t="s">
        <v>94</v>
      </c>
      <c r="E39" s="90" t="s">
        <v>330</v>
      </c>
      <c r="F39" s="95" t="s">
        <v>86</v>
      </c>
      <c r="G39" s="90" t="s">
        <v>94</v>
      </c>
      <c r="H39" s="138" t="s">
        <v>510</v>
      </c>
      <c r="I39" s="139" t="s">
        <v>508</v>
      </c>
      <c r="J39" s="140">
        <v>1</v>
      </c>
      <c r="K39" s="141">
        <f t="shared" si="0"/>
        <v>0.001388888888888889</v>
      </c>
      <c r="L39" s="95">
        <v>0</v>
      </c>
      <c r="M39" s="141">
        <f t="shared" si="1"/>
        <v>0</v>
      </c>
      <c r="N39" s="95">
        <v>0</v>
      </c>
      <c r="O39" s="141">
        <f t="shared" si="2"/>
        <v>0</v>
      </c>
      <c r="P39" s="95">
        <v>0</v>
      </c>
      <c r="Q39" s="141">
        <f t="shared" si="3"/>
        <v>0</v>
      </c>
      <c r="R39" s="95">
        <v>0</v>
      </c>
      <c r="S39" s="141">
        <f t="shared" si="4"/>
        <v>0</v>
      </c>
      <c r="T39" s="95">
        <v>0</v>
      </c>
      <c r="U39" s="142">
        <f t="shared" si="5"/>
        <v>0</v>
      </c>
      <c r="V39" s="143">
        <f t="shared" si="6"/>
        <v>0.001388888888888889</v>
      </c>
      <c r="W39" s="143"/>
      <c r="X39" s="143">
        <f t="shared" si="9"/>
        <v>0.009247685185185185</v>
      </c>
      <c r="Y39" s="95">
        <v>31</v>
      </c>
      <c r="Z39" s="74"/>
      <c r="AA39" s="75"/>
      <c r="AB39" s="76" t="str">
        <f t="shared" si="8"/>
        <v>СОШ 49               </v>
      </c>
      <c r="AC39">
        <v>31</v>
      </c>
    </row>
    <row r="40" spans="1:29" ht="12.75">
      <c r="A40" s="95">
        <v>32</v>
      </c>
      <c r="B40" s="90" t="s">
        <v>754</v>
      </c>
      <c r="C40" s="90" t="s">
        <v>765</v>
      </c>
      <c r="D40" s="90" t="s">
        <v>94</v>
      </c>
      <c r="E40" s="90" t="s">
        <v>363</v>
      </c>
      <c r="F40" s="95" t="s">
        <v>419</v>
      </c>
      <c r="G40" s="90" t="s">
        <v>94</v>
      </c>
      <c r="H40" s="138" t="s">
        <v>420</v>
      </c>
      <c r="I40" s="139" t="s">
        <v>418</v>
      </c>
      <c r="J40" s="140">
        <v>1</v>
      </c>
      <c r="K40" s="141">
        <f t="shared" si="0"/>
        <v>0.001388888888888889</v>
      </c>
      <c r="L40" s="95">
        <v>0</v>
      </c>
      <c r="M40" s="141">
        <f t="shared" si="1"/>
        <v>0</v>
      </c>
      <c r="N40" s="95">
        <v>1</v>
      </c>
      <c r="O40" s="141">
        <f t="shared" si="2"/>
        <v>0.001388888888888889</v>
      </c>
      <c r="P40" s="95">
        <v>0</v>
      </c>
      <c r="Q40" s="141">
        <f t="shared" si="3"/>
        <v>0</v>
      </c>
      <c r="R40" s="95">
        <v>0</v>
      </c>
      <c r="S40" s="141">
        <f t="shared" si="4"/>
        <v>0</v>
      </c>
      <c r="T40" s="95">
        <v>1</v>
      </c>
      <c r="U40" s="142">
        <f t="shared" si="5"/>
        <v>0.00034722222222222224</v>
      </c>
      <c r="V40" s="143">
        <f t="shared" si="6"/>
        <v>0.003125</v>
      </c>
      <c r="W40" s="143"/>
      <c r="X40" s="143">
        <f t="shared" si="9"/>
        <v>0.009432870370370371</v>
      </c>
      <c r="Y40" s="95">
        <v>32</v>
      </c>
      <c r="Z40" s="12">
        <f>SUM(X40:X45)</f>
        <v>0.05829861111111111</v>
      </c>
      <c r="AA40">
        <f>RANK(Z40,$Z$9:$Z$108,1)</f>
        <v>15</v>
      </c>
      <c r="AB40" t="str">
        <f t="shared" si="8"/>
        <v>СОШ 42               </v>
      </c>
      <c r="AC40">
        <v>32</v>
      </c>
    </row>
    <row r="41" spans="1:29" ht="12.75">
      <c r="A41" s="95">
        <v>33</v>
      </c>
      <c r="B41" s="90" t="s">
        <v>520</v>
      </c>
      <c r="C41" s="90" t="s">
        <v>765</v>
      </c>
      <c r="D41" s="90" t="s">
        <v>94</v>
      </c>
      <c r="E41" s="90" t="s">
        <v>393</v>
      </c>
      <c r="F41" s="95" t="s">
        <v>521</v>
      </c>
      <c r="G41" s="90" t="s">
        <v>94</v>
      </c>
      <c r="H41" s="138" t="s">
        <v>522</v>
      </c>
      <c r="I41" s="139" t="s">
        <v>62</v>
      </c>
      <c r="J41" s="140">
        <v>0</v>
      </c>
      <c r="K41" s="141">
        <f t="shared" si="0"/>
        <v>0</v>
      </c>
      <c r="L41" s="95">
        <v>0</v>
      </c>
      <c r="M41" s="141">
        <f t="shared" si="1"/>
        <v>0</v>
      </c>
      <c r="N41" s="95">
        <v>1</v>
      </c>
      <c r="O41" s="141">
        <f t="shared" si="2"/>
        <v>0.001388888888888889</v>
      </c>
      <c r="P41" s="95">
        <v>0</v>
      </c>
      <c r="Q41" s="141">
        <f t="shared" si="3"/>
        <v>0</v>
      </c>
      <c r="R41" s="95">
        <v>0</v>
      </c>
      <c r="S41" s="141">
        <f t="shared" si="4"/>
        <v>0</v>
      </c>
      <c r="T41" s="95">
        <v>0</v>
      </c>
      <c r="U41" s="142">
        <f t="shared" si="5"/>
        <v>0</v>
      </c>
      <c r="V41" s="143">
        <f t="shared" si="6"/>
        <v>0.001388888888888889</v>
      </c>
      <c r="W41" s="143"/>
      <c r="X41" s="143">
        <f t="shared" si="9"/>
        <v>0.009513888888888888</v>
      </c>
      <c r="Y41" s="95">
        <v>33</v>
      </c>
      <c r="AB41" t="str">
        <f t="shared" si="8"/>
        <v>СОШ 2                </v>
      </c>
      <c r="AC41">
        <v>33</v>
      </c>
    </row>
    <row r="42" spans="1:29" ht="12.75">
      <c r="A42" s="95">
        <v>34</v>
      </c>
      <c r="B42" s="90" t="s">
        <v>545</v>
      </c>
      <c r="C42" s="90" t="s">
        <v>765</v>
      </c>
      <c r="D42" s="90" t="s">
        <v>94</v>
      </c>
      <c r="E42" s="90" t="s">
        <v>488</v>
      </c>
      <c r="F42" s="95" t="s">
        <v>58</v>
      </c>
      <c r="G42" s="90" t="s">
        <v>94</v>
      </c>
      <c r="H42" s="138" t="s">
        <v>546</v>
      </c>
      <c r="I42" s="139" t="s">
        <v>544</v>
      </c>
      <c r="J42" s="140">
        <v>0</v>
      </c>
      <c r="K42" s="141">
        <f t="shared" si="0"/>
        <v>0</v>
      </c>
      <c r="L42" s="95">
        <v>0</v>
      </c>
      <c r="M42" s="141">
        <f t="shared" si="1"/>
        <v>0</v>
      </c>
      <c r="N42" s="95">
        <v>0</v>
      </c>
      <c r="O42" s="141">
        <f t="shared" si="2"/>
        <v>0</v>
      </c>
      <c r="P42" s="95">
        <v>0</v>
      </c>
      <c r="Q42" s="141">
        <f t="shared" si="3"/>
        <v>0</v>
      </c>
      <c r="R42" s="95">
        <v>0</v>
      </c>
      <c r="S42" s="141">
        <f t="shared" si="4"/>
        <v>0</v>
      </c>
      <c r="T42" s="95">
        <v>0</v>
      </c>
      <c r="U42" s="142">
        <f t="shared" si="5"/>
        <v>0</v>
      </c>
      <c r="V42" s="143">
        <f t="shared" si="6"/>
        <v>0</v>
      </c>
      <c r="W42" s="143"/>
      <c r="X42" s="143">
        <f t="shared" si="9"/>
        <v>0.009583333333333334</v>
      </c>
      <c r="Y42" s="95">
        <v>34</v>
      </c>
      <c r="AB42" t="str">
        <f t="shared" si="8"/>
        <v>Молодость            </v>
      </c>
      <c r="AC42">
        <v>34</v>
      </c>
    </row>
    <row r="43" spans="1:29" ht="12.75">
      <c r="A43" s="95">
        <v>35</v>
      </c>
      <c r="B43" s="90" t="s">
        <v>554</v>
      </c>
      <c r="C43" s="90" t="s">
        <v>765</v>
      </c>
      <c r="D43" s="90" t="s">
        <v>94</v>
      </c>
      <c r="E43" s="90" t="s">
        <v>488</v>
      </c>
      <c r="F43" s="95" t="s">
        <v>39</v>
      </c>
      <c r="G43" s="90" t="s">
        <v>94</v>
      </c>
      <c r="H43" s="138" t="s">
        <v>555</v>
      </c>
      <c r="I43" s="139" t="s">
        <v>64</v>
      </c>
      <c r="J43" s="140">
        <v>0</v>
      </c>
      <c r="K43" s="141">
        <f t="shared" si="0"/>
        <v>0</v>
      </c>
      <c r="L43" s="95">
        <v>0</v>
      </c>
      <c r="M43" s="141">
        <f t="shared" si="1"/>
        <v>0</v>
      </c>
      <c r="N43" s="95">
        <v>0</v>
      </c>
      <c r="O43" s="141">
        <f t="shared" si="2"/>
        <v>0</v>
      </c>
      <c r="P43" s="95">
        <v>0</v>
      </c>
      <c r="Q43" s="141">
        <f t="shared" si="3"/>
        <v>0</v>
      </c>
      <c r="R43" s="95">
        <v>0</v>
      </c>
      <c r="S43" s="141">
        <f t="shared" si="4"/>
        <v>0</v>
      </c>
      <c r="T43" s="95">
        <v>0</v>
      </c>
      <c r="U43" s="142">
        <f t="shared" si="5"/>
        <v>0</v>
      </c>
      <c r="V43" s="143">
        <f t="shared" si="6"/>
        <v>0</v>
      </c>
      <c r="W43" s="143"/>
      <c r="X43" s="143">
        <f t="shared" si="9"/>
        <v>0.009768518518518518</v>
      </c>
      <c r="Y43" s="95">
        <v>35</v>
      </c>
      <c r="AB43" t="str">
        <f t="shared" si="8"/>
        <v>Молодость            </v>
      </c>
      <c r="AC43">
        <v>35</v>
      </c>
    </row>
    <row r="44" spans="1:29" ht="12.75">
      <c r="A44" s="95">
        <v>36</v>
      </c>
      <c r="B44" s="90" t="s">
        <v>533</v>
      </c>
      <c r="C44" s="90" t="s">
        <v>765</v>
      </c>
      <c r="D44" s="90" t="s">
        <v>94</v>
      </c>
      <c r="E44" s="90" t="s">
        <v>293</v>
      </c>
      <c r="F44" s="95" t="s">
        <v>534</v>
      </c>
      <c r="G44" s="90" t="s">
        <v>94</v>
      </c>
      <c r="H44" s="138" t="s">
        <v>535</v>
      </c>
      <c r="I44" s="139" t="s">
        <v>52</v>
      </c>
      <c r="J44" s="140">
        <v>1</v>
      </c>
      <c r="K44" s="141">
        <f t="shared" si="0"/>
        <v>0.001388888888888889</v>
      </c>
      <c r="L44" s="95">
        <v>0</v>
      </c>
      <c r="M44" s="141">
        <f t="shared" si="1"/>
        <v>0</v>
      </c>
      <c r="N44" s="95">
        <v>0</v>
      </c>
      <c r="O44" s="141">
        <f t="shared" si="2"/>
        <v>0</v>
      </c>
      <c r="P44" s="95">
        <v>0</v>
      </c>
      <c r="Q44" s="141">
        <f t="shared" si="3"/>
        <v>0</v>
      </c>
      <c r="R44" s="95">
        <v>0</v>
      </c>
      <c r="S44" s="141">
        <f t="shared" si="4"/>
        <v>0</v>
      </c>
      <c r="T44" s="95">
        <v>0</v>
      </c>
      <c r="U44" s="142">
        <f t="shared" si="5"/>
        <v>0</v>
      </c>
      <c r="V44" s="143">
        <f t="shared" si="6"/>
        <v>0.001388888888888889</v>
      </c>
      <c r="W44" s="143"/>
      <c r="X44" s="143">
        <f t="shared" si="9"/>
        <v>0.009907407407407408</v>
      </c>
      <c r="Y44" s="95">
        <v>36</v>
      </c>
      <c r="AB44" t="str">
        <f t="shared" si="8"/>
        <v>СОШ 72               </v>
      </c>
      <c r="AC44">
        <v>36</v>
      </c>
    </row>
    <row r="45" spans="1:29" ht="13.5" thickBot="1">
      <c r="A45" s="95">
        <v>37</v>
      </c>
      <c r="B45" s="90" t="s">
        <v>753</v>
      </c>
      <c r="C45" s="90" t="s">
        <v>765</v>
      </c>
      <c r="D45" s="90" t="s">
        <v>94</v>
      </c>
      <c r="E45" s="90" t="s">
        <v>363</v>
      </c>
      <c r="F45" s="95" t="s">
        <v>470</v>
      </c>
      <c r="G45" s="90" t="s">
        <v>94</v>
      </c>
      <c r="H45" s="138" t="s">
        <v>471</v>
      </c>
      <c r="I45" s="139" t="s">
        <v>469</v>
      </c>
      <c r="J45" s="140">
        <v>1</v>
      </c>
      <c r="K45" s="141">
        <f t="shared" si="0"/>
        <v>0.001388888888888889</v>
      </c>
      <c r="L45" s="95">
        <v>0</v>
      </c>
      <c r="M45" s="141">
        <f t="shared" si="1"/>
        <v>0</v>
      </c>
      <c r="N45" s="95">
        <v>1</v>
      </c>
      <c r="O45" s="141">
        <f t="shared" si="2"/>
        <v>0.001388888888888889</v>
      </c>
      <c r="P45" s="95">
        <v>0</v>
      </c>
      <c r="Q45" s="141">
        <f t="shared" si="3"/>
        <v>0</v>
      </c>
      <c r="R45" s="95">
        <v>0</v>
      </c>
      <c r="S45" s="141">
        <f t="shared" si="4"/>
        <v>0</v>
      </c>
      <c r="T45" s="95">
        <v>1</v>
      </c>
      <c r="U45" s="142">
        <f t="shared" si="5"/>
        <v>0.00034722222222222224</v>
      </c>
      <c r="V45" s="143">
        <f t="shared" si="6"/>
        <v>0.003125</v>
      </c>
      <c r="W45" s="143"/>
      <c r="X45" s="143">
        <f t="shared" si="9"/>
        <v>0.010092592592592592</v>
      </c>
      <c r="Y45" s="95">
        <v>37</v>
      </c>
      <c r="AB45" t="str">
        <f t="shared" si="8"/>
        <v>СОШ 42               </v>
      </c>
      <c r="AC45">
        <v>37</v>
      </c>
    </row>
    <row r="46" spans="1:29" ht="12.75">
      <c r="A46" s="95">
        <v>38</v>
      </c>
      <c r="B46" s="90" t="s">
        <v>563</v>
      </c>
      <c r="C46" s="90" t="s">
        <v>765</v>
      </c>
      <c r="D46" s="90" t="s">
        <v>94</v>
      </c>
      <c r="E46" s="90" t="s">
        <v>488</v>
      </c>
      <c r="F46" s="95" t="s">
        <v>564</v>
      </c>
      <c r="G46" s="90" t="s">
        <v>94</v>
      </c>
      <c r="H46" s="138" t="s">
        <v>565</v>
      </c>
      <c r="I46" s="139" t="s">
        <v>562</v>
      </c>
      <c r="J46" s="140">
        <v>0</v>
      </c>
      <c r="K46" s="141">
        <f t="shared" si="0"/>
        <v>0</v>
      </c>
      <c r="L46" s="95">
        <v>0</v>
      </c>
      <c r="M46" s="141">
        <f t="shared" si="1"/>
        <v>0</v>
      </c>
      <c r="N46" s="95">
        <v>0</v>
      </c>
      <c r="O46" s="141">
        <f t="shared" si="2"/>
        <v>0</v>
      </c>
      <c r="P46" s="95">
        <v>0</v>
      </c>
      <c r="Q46" s="141">
        <f t="shared" si="3"/>
        <v>0</v>
      </c>
      <c r="R46" s="95">
        <v>0</v>
      </c>
      <c r="S46" s="141">
        <f t="shared" si="4"/>
        <v>0</v>
      </c>
      <c r="T46" s="95">
        <v>0</v>
      </c>
      <c r="U46" s="142">
        <f t="shared" si="5"/>
        <v>0</v>
      </c>
      <c r="V46" s="143">
        <f t="shared" si="6"/>
        <v>0</v>
      </c>
      <c r="W46" s="143"/>
      <c r="X46" s="143">
        <f t="shared" si="9"/>
        <v>0.010127314814814815</v>
      </c>
      <c r="Y46" s="95">
        <v>38</v>
      </c>
      <c r="Z46" s="57">
        <f>SUM(X46:X51)</f>
        <v>0.06346064814814814</v>
      </c>
      <c r="AA46" s="58">
        <f>RANK(Z46,$Z$9:$Z$108,1)</f>
        <v>16</v>
      </c>
      <c r="AB46" s="59" t="str">
        <f t="shared" si="8"/>
        <v>Молодость            </v>
      </c>
      <c r="AC46">
        <v>38</v>
      </c>
    </row>
    <row r="47" spans="1:29" ht="12.75">
      <c r="A47" s="95">
        <v>39</v>
      </c>
      <c r="B47" s="90" t="s">
        <v>483</v>
      </c>
      <c r="C47" s="90" t="s">
        <v>765</v>
      </c>
      <c r="D47" s="90" t="s">
        <v>94</v>
      </c>
      <c r="E47" s="90" t="s">
        <v>381</v>
      </c>
      <c r="F47" s="95" t="s">
        <v>484</v>
      </c>
      <c r="G47" s="90" t="s">
        <v>94</v>
      </c>
      <c r="H47" s="138" t="s">
        <v>485</v>
      </c>
      <c r="I47" s="139" t="s">
        <v>482</v>
      </c>
      <c r="J47" s="140">
        <v>1</v>
      </c>
      <c r="K47" s="141">
        <f t="shared" si="0"/>
        <v>0.001388888888888889</v>
      </c>
      <c r="L47" s="95">
        <v>0</v>
      </c>
      <c r="M47" s="141">
        <f t="shared" si="1"/>
        <v>0</v>
      </c>
      <c r="N47" s="95">
        <v>1</v>
      </c>
      <c r="O47" s="141">
        <f t="shared" si="2"/>
        <v>0.001388888888888889</v>
      </c>
      <c r="P47" s="95">
        <v>0</v>
      </c>
      <c r="Q47" s="141">
        <f t="shared" si="3"/>
        <v>0</v>
      </c>
      <c r="R47" s="95">
        <v>0</v>
      </c>
      <c r="S47" s="141">
        <f t="shared" si="4"/>
        <v>0</v>
      </c>
      <c r="T47" s="95">
        <v>1</v>
      </c>
      <c r="U47" s="142">
        <f t="shared" si="5"/>
        <v>0.00034722222222222224</v>
      </c>
      <c r="V47" s="143">
        <f t="shared" si="6"/>
        <v>0.003125</v>
      </c>
      <c r="W47" s="143"/>
      <c r="X47" s="143">
        <f t="shared" si="9"/>
        <v>0.010277777777777778</v>
      </c>
      <c r="Y47" s="95">
        <v>39</v>
      </c>
      <c r="Z47" s="62"/>
      <c r="AA47" s="63"/>
      <c r="AB47" s="64" t="str">
        <f t="shared" si="8"/>
        <v>СОШ 77               </v>
      </c>
      <c r="AC47">
        <v>39</v>
      </c>
    </row>
    <row r="48" spans="1:29" ht="12.75">
      <c r="A48" s="95">
        <v>40</v>
      </c>
      <c r="B48" s="90" t="s">
        <v>788</v>
      </c>
      <c r="C48" s="90" t="s">
        <v>765</v>
      </c>
      <c r="D48" s="90" t="s">
        <v>94</v>
      </c>
      <c r="E48" s="90" t="s">
        <v>446</v>
      </c>
      <c r="F48" s="95">
        <v>204</v>
      </c>
      <c r="G48" s="90" t="s">
        <v>94</v>
      </c>
      <c r="H48" s="138">
        <v>0.010416666666666666</v>
      </c>
      <c r="I48" s="90"/>
      <c r="J48" s="140">
        <v>0</v>
      </c>
      <c r="K48" s="141">
        <f t="shared" si="0"/>
        <v>0</v>
      </c>
      <c r="L48" s="95">
        <v>0</v>
      </c>
      <c r="M48" s="141">
        <f t="shared" si="1"/>
        <v>0</v>
      </c>
      <c r="N48" s="95">
        <v>0</v>
      </c>
      <c r="O48" s="141">
        <f t="shared" si="2"/>
        <v>0</v>
      </c>
      <c r="P48" s="95">
        <v>0</v>
      </c>
      <c r="Q48" s="141">
        <f t="shared" si="3"/>
        <v>0</v>
      </c>
      <c r="R48" s="95">
        <v>0</v>
      </c>
      <c r="S48" s="141">
        <f t="shared" si="4"/>
        <v>0</v>
      </c>
      <c r="T48" s="95">
        <v>0</v>
      </c>
      <c r="U48" s="142">
        <f t="shared" si="5"/>
        <v>0</v>
      </c>
      <c r="V48" s="143">
        <f t="shared" si="6"/>
        <v>0</v>
      </c>
      <c r="W48" s="143"/>
      <c r="X48" s="143">
        <f>H48+V48</f>
        <v>0.010416666666666666</v>
      </c>
      <c r="Y48" s="95">
        <v>40</v>
      </c>
      <c r="Z48" s="62"/>
      <c r="AA48" s="63"/>
      <c r="AB48" s="64" t="str">
        <f t="shared" si="8"/>
        <v>СОШ 43-1             </v>
      </c>
      <c r="AC48">
        <v>40</v>
      </c>
    </row>
    <row r="49" spans="1:29" ht="12.75">
      <c r="A49" s="95">
        <v>41</v>
      </c>
      <c r="B49" s="90" t="s">
        <v>789</v>
      </c>
      <c r="C49" s="90" t="s">
        <v>765</v>
      </c>
      <c r="D49" s="90" t="s">
        <v>94</v>
      </c>
      <c r="E49" s="90" t="s">
        <v>381</v>
      </c>
      <c r="F49" s="95">
        <v>105</v>
      </c>
      <c r="G49" s="90" t="s">
        <v>94</v>
      </c>
      <c r="H49" s="138">
        <v>0.010416666666666666</v>
      </c>
      <c r="I49" s="90"/>
      <c r="J49" s="140">
        <v>0</v>
      </c>
      <c r="K49" s="141">
        <f t="shared" si="0"/>
        <v>0</v>
      </c>
      <c r="L49" s="95">
        <v>0</v>
      </c>
      <c r="M49" s="141">
        <f t="shared" si="1"/>
        <v>0</v>
      </c>
      <c r="N49" s="95">
        <v>0</v>
      </c>
      <c r="O49" s="141">
        <f t="shared" si="2"/>
        <v>0</v>
      </c>
      <c r="P49" s="95">
        <v>0</v>
      </c>
      <c r="Q49" s="141">
        <f t="shared" si="3"/>
        <v>0</v>
      </c>
      <c r="R49" s="95">
        <v>0</v>
      </c>
      <c r="S49" s="141">
        <f t="shared" si="4"/>
        <v>0</v>
      </c>
      <c r="T49" s="95">
        <v>0</v>
      </c>
      <c r="U49" s="142">
        <f t="shared" si="5"/>
        <v>0</v>
      </c>
      <c r="V49" s="143">
        <f t="shared" si="6"/>
        <v>0</v>
      </c>
      <c r="W49" s="143"/>
      <c r="X49" s="143">
        <f>H49+V49</f>
        <v>0.010416666666666666</v>
      </c>
      <c r="Y49" s="95">
        <v>41</v>
      </c>
      <c r="Z49" s="62"/>
      <c r="AA49" s="63"/>
      <c r="AB49" s="64" t="str">
        <f t="shared" si="8"/>
        <v>СОШ 77               </v>
      </c>
      <c r="AC49">
        <v>41</v>
      </c>
    </row>
    <row r="50" spans="1:29" ht="12.75">
      <c r="A50" s="95">
        <v>42</v>
      </c>
      <c r="B50" s="90" t="s">
        <v>524</v>
      </c>
      <c r="C50" s="90" t="s">
        <v>765</v>
      </c>
      <c r="D50" s="90" t="s">
        <v>94</v>
      </c>
      <c r="E50" s="90" t="s">
        <v>318</v>
      </c>
      <c r="F50" s="95" t="s">
        <v>525</v>
      </c>
      <c r="G50" s="90" t="s">
        <v>94</v>
      </c>
      <c r="H50" s="138" t="s">
        <v>526</v>
      </c>
      <c r="I50" s="139" t="s">
        <v>523</v>
      </c>
      <c r="J50" s="140">
        <v>1</v>
      </c>
      <c r="K50" s="141">
        <f t="shared" si="0"/>
        <v>0.001388888888888889</v>
      </c>
      <c r="L50" s="95">
        <v>0</v>
      </c>
      <c r="M50" s="141">
        <f t="shared" si="1"/>
        <v>0</v>
      </c>
      <c r="N50" s="95">
        <v>1</v>
      </c>
      <c r="O50" s="141">
        <f t="shared" si="2"/>
        <v>0.001388888888888889</v>
      </c>
      <c r="P50" s="95">
        <v>0</v>
      </c>
      <c r="Q50" s="141">
        <f t="shared" si="3"/>
        <v>0</v>
      </c>
      <c r="R50" s="95">
        <v>0</v>
      </c>
      <c r="S50" s="141">
        <f t="shared" si="4"/>
        <v>0</v>
      </c>
      <c r="T50" s="95">
        <v>0</v>
      </c>
      <c r="U50" s="142">
        <f t="shared" si="5"/>
        <v>0</v>
      </c>
      <c r="V50" s="143">
        <f t="shared" si="6"/>
        <v>0.002777777777777778</v>
      </c>
      <c r="W50" s="143"/>
      <c r="X50" s="143">
        <f>H50+V50-W50</f>
        <v>0.010937500000000001</v>
      </c>
      <c r="Y50" s="95">
        <v>42</v>
      </c>
      <c r="Z50" s="62"/>
      <c r="AA50" s="63"/>
      <c r="AB50" s="64" t="str">
        <f t="shared" si="8"/>
        <v>СОШ 76               </v>
      </c>
      <c r="AC50">
        <v>42</v>
      </c>
    </row>
    <row r="51" spans="1:29" ht="13.5" thickBot="1">
      <c r="A51" s="95">
        <v>43</v>
      </c>
      <c r="B51" s="90" t="s">
        <v>556</v>
      </c>
      <c r="C51" s="90" t="s">
        <v>765</v>
      </c>
      <c r="D51" s="90" t="s">
        <v>94</v>
      </c>
      <c r="E51" s="90" t="s">
        <v>515</v>
      </c>
      <c r="F51" s="95" t="s">
        <v>557</v>
      </c>
      <c r="G51" s="90" t="s">
        <v>94</v>
      </c>
      <c r="H51" s="138" t="s">
        <v>558</v>
      </c>
      <c r="I51" s="139" t="s">
        <v>34</v>
      </c>
      <c r="J51" s="140">
        <v>1</v>
      </c>
      <c r="K51" s="141">
        <f t="shared" si="0"/>
        <v>0.001388888888888889</v>
      </c>
      <c r="L51" s="95">
        <v>0</v>
      </c>
      <c r="M51" s="141">
        <f t="shared" si="1"/>
        <v>0</v>
      </c>
      <c r="N51" s="95">
        <v>0</v>
      </c>
      <c r="O51" s="141">
        <f t="shared" si="2"/>
        <v>0</v>
      </c>
      <c r="P51" s="95">
        <v>0</v>
      </c>
      <c r="Q51" s="141">
        <f t="shared" si="3"/>
        <v>0</v>
      </c>
      <c r="R51" s="95">
        <v>0</v>
      </c>
      <c r="S51" s="141">
        <f t="shared" si="4"/>
        <v>0</v>
      </c>
      <c r="T51" s="95">
        <v>0</v>
      </c>
      <c r="U51" s="142">
        <f t="shared" si="5"/>
        <v>0</v>
      </c>
      <c r="V51" s="143">
        <f t="shared" si="6"/>
        <v>0.001388888888888889</v>
      </c>
      <c r="W51" s="143"/>
      <c r="X51" s="143">
        <f>H51+V51-W51</f>
        <v>0.011284722222222222</v>
      </c>
      <c r="Y51" s="95">
        <v>43</v>
      </c>
      <c r="Z51" s="74"/>
      <c r="AA51" s="75" t="e">
        <f>RANK(Z51,$Z$9:$Z$108,1)</f>
        <v>#N/A</v>
      </c>
      <c r="AB51" s="76" t="str">
        <f t="shared" si="8"/>
        <v>СОШ 43-2             </v>
      </c>
      <c r="AC51">
        <v>43</v>
      </c>
    </row>
    <row r="52" spans="1:29" ht="12.75">
      <c r="A52" s="95">
        <v>44</v>
      </c>
      <c r="B52" s="90" t="s">
        <v>548</v>
      </c>
      <c r="C52" s="90" t="s">
        <v>765</v>
      </c>
      <c r="D52" s="90" t="s">
        <v>94</v>
      </c>
      <c r="E52" s="90" t="s">
        <v>368</v>
      </c>
      <c r="F52" s="95" t="s">
        <v>549</v>
      </c>
      <c r="G52" s="90" t="s">
        <v>94</v>
      </c>
      <c r="H52" s="138" t="s">
        <v>550</v>
      </c>
      <c r="I52" s="139" t="s">
        <v>547</v>
      </c>
      <c r="J52" s="140">
        <v>1</v>
      </c>
      <c r="K52" s="141">
        <f t="shared" si="0"/>
        <v>0.001388888888888889</v>
      </c>
      <c r="L52" s="95">
        <v>0</v>
      </c>
      <c r="M52" s="141">
        <f t="shared" si="1"/>
        <v>0</v>
      </c>
      <c r="N52" s="95">
        <v>0</v>
      </c>
      <c r="O52" s="141">
        <f t="shared" si="2"/>
        <v>0</v>
      </c>
      <c r="P52" s="95">
        <v>1</v>
      </c>
      <c r="Q52" s="141">
        <f t="shared" si="3"/>
        <v>0.001388888888888889</v>
      </c>
      <c r="R52" s="95">
        <v>0</v>
      </c>
      <c r="S52" s="141">
        <f t="shared" si="4"/>
        <v>0</v>
      </c>
      <c r="T52" s="95">
        <v>0</v>
      </c>
      <c r="U52" s="142">
        <f t="shared" si="5"/>
        <v>0</v>
      </c>
      <c r="V52" s="143">
        <f t="shared" si="6"/>
        <v>0.002777777777777778</v>
      </c>
      <c r="W52" s="143"/>
      <c r="X52" s="143">
        <f>H52+V52-W52</f>
        <v>0.012476851851851852</v>
      </c>
      <c r="Y52" s="95">
        <v>44</v>
      </c>
      <c r="Z52" s="62">
        <f>SUM(X52:X59)</f>
        <v>0.05635416666666667</v>
      </c>
      <c r="AA52">
        <f>RANK(Z52,$Z$9:$Z$108,1)</f>
        <v>14</v>
      </c>
      <c r="AB52" t="str">
        <f t="shared" si="8"/>
        <v>СОШ 33-1             </v>
      </c>
      <c r="AC52">
        <v>44</v>
      </c>
    </row>
    <row r="53" spans="1:26" ht="12.75">
      <c r="A53" s="95">
        <v>45</v>
      </c>
      <c r="B53" s="90" t="s">
        <v>552</v>
      </c>
      <c r="C53" s="90" t="s">
        <v>765</v>
      </c>
      <c r="D53" s="90" t="s">
        <v>94</v>
      </c>
      <c r="E53" s="90" t="s">
        <v>330</v>
      </c>
      <c r="F53" s="95" t="s">
        <v>85</v>
      </c>
      <c r="G53" s="90" t="s">
        <v>94</v>
      </c>
      <c r="H53" s="138" t="s">
        <v>553</v>
      </c>
      <c r="I53" s="139" t="s">
        <v>53</v>
      </c>
      <c r="J53" s="140">
        <v>1</v>
      </c>
      <c r="K53" s="141">
        <f t="shared" si="0"/>
        <v>0.001388888888888889</v>
      </c>
      <c r="L53" s="95">
        <v>0</v>
      </c>
      <c r="M53" s="141">
        <f t="shared" si="1"/>
        <v>0</v>
      </c>
      <c r="N53" s="95">
        <v>1</v>
      </c>
      <c r="O53" s="141">
        <f t="shared" si="2"/>
        <v>0.001388888888888889</v>
      </c>
      <c r="P53" s="95">
        <v>0</v>
      </c>
      <c r="Q53" s="141">
        <f t="shared" si="3"/>
        <v>0</v>
      </c>
      <c r="R53" s="95">
        <v>0</v>
      </c>
      <c r="S53" s="141">
        <f t="shared" si="4"/>
        <v>0</v>
      </c>
      <c r="T53" s="95">
        <v>0</v>
      </c>
      <c r="U53" s="142">
        <f t="shared" si="5"/>
        <v>0</v>
      </c>
      <c r="V53" s="143">
        <f t="shared" si="6"/>
        <v>0.002777777777777778</v>
      </c>
      <c r="W53" s="143"/>
      <c r="X53" s="143">
        <f>H53+V53-W53</f>
        <v>0.0125</v>
      </c>
      <c r="Y53" s="95">
        <v>45</v>
      </c>
      <c r="Z53" s="62"/>
    </row>
    <row r="54" spans="1:29" ht="12.75">
      <c r="A54" s="95">
        <v>53</v>
      </c>
      <c r="B54" s="17" t="s">
        <v>786</v>
      </c>
      <c r="C54" s="17" t="s">
        <v>765</v>
      </c>
      <c r="D54" s="17" t="s">
        <v>94</v>
      </c>
      <c r="E54" s="17" t="s">
        <v>318</v>
      </c>
      <c r="F54" s="18">
        <v>148</v>
      </c>
      <c r="G54" s="17" t="s">
        <v>94</v>
      </c>
      <c r="H54" s="40">
        <v>0.010416666666666666</v>
      </c>
      <c r="I54" s="17"/>
      <c r="J54" s="20">
        <v>0</v>
      </c>
      <c r="K54" s="21">
        <f t="shared" si="0"/>
        <v>0</v>
      </c>
      <c r="L54" s="18">
        <v>0</v>
      </c>
      <c r="M54" s="21">
        <f t="shared" si="1"/>
        <v>0</v>
      </c>
      <c r="N54" s="18">
        <v>0</v>
      </c>
      <c r="O54" s="21">
        <f t="shared" si="2"/>
        <v>0</v>
      </c>
      <c r="P54" s="18">
        <v>0</v>
      </c>
      <c r="Q54" s="21">
        <f t="shared" si="3"/>
        <v>0</v>
      </c>
      <c r="R54" s="18">
        <v>2</v>
      </c>
      <c r="S54" s="21">
        <f t="shared" si="4"/>
        <v>0.002777777777777778</v>
      </c>
      <c r="T54" s="18">
        <v>0</v>
      </c>
      <c r="U54" s="22">
        <f t="shared" si="5"/>
        <v>0</v>
      </c>
      <c r="V54" s="26">
        <f t="shared" si="6"/>
        <v>0.002777777777777778</v>
      </c>
      <c r="W54" s="26"/>
      <c r="X54" s="26">
        <f>H54+V54</f>
        <v>0.013194444444444444</v>
      </c>
      <c r="Y54" s="18">
        <v>53</v>
      </c>
      <c r="AB54" t="str">
        <f>E53</f>
        <v>СОШ 49               </v>
      </c>
      <c r="AC54">
        <v>45</v>
      </c>
    </row>
    <row r="55" spans="1:25" ht="12.75">
      <c r="A55" s="36" t="s">
        <v>773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</row>
    <row r="56" spans="1:29" ht="12.75">
      <c r="A56" s="95">
        <v>1</v>
      </c>
      <c r="B56" s="90" t="s">
        <v>262</v>
      </c>
      <c r="C56" s="90" t="s">
        <v>763</v>
      </c>
      <c r="D56" s="90" t="s">
        <v>94</v>
      </c>
      <c r="E56" s="90" t="s">
        <v>263</v>
      </c>
      <c r="F56" s="95" t="s">
        <v>78</v>
      </c>
      <c r="G56" s="90" t="s">
        <v>94</v>
      </c>
      <c r="H56" s="138" t="s">
        <v>264</v>
      </c>
      <c r="I56" s="139" t="s">
        <v>75</v>
      </c>
      <c r="J56" s="140">
        <v>0</v>
      </c>
      <c r="K56" s="141">
        <f aca="true" t="shared" si="10" ref="K56:K87">J56*$K$1</f>
        <v>0</v>
      </c>
      <c r="L56" s="95">
        <v>0</v>
      </c>
      <c r="M56" s="141">
        <f aca="true" t="shared" si="11" ref="M56:M87">L56*$K$1</f>
        <v>0</v>
      </c>
      <c r="N56" s="95">
        <v>0</v>
      </c>
      <c r="O56" s="141">
        <f aca="true" t="shared" si="12" ref="O56:O87">N56*$K$1</f>
        <v>0</v>
      </c>
      <c r="P56" s="95">
        <v>0</v>
      </c>
      <c r="Q56" s="141">
        <f aca="true" t="shared" si="13" ref="Q56:Q87">P56*$K$1</f>
        <v>0</v>
      </c>
      <c r="R56" s="95">
        <v>0</v>
      </c>
      <c r="S56" s="141">
        <f aca="true" t="shared" si="14" ref="S56:S87">R56*$K$1</f>
        <v>0</v>
      </c>
      <c r="T56" s="95">
        <v>0</v>
      </c>
      <c r="U56" s="142">
        <f aca="true" t="shared" si="15" ref="U56:U87">T56*$U$1</f>
        <v>0</v>
      </c>
      <c r="V56" s="143">
        <f aca="true" t="shared" si="16" ref="V56:V87">K56+M56+O56+Q56+S56+U56</f>
        <v>0</v>
      </c>
      <c r="W56" s="143"/>
      <c r="X56" s="143">
        <f>H56+V56</f>
        <v>0.004270833333333334</v>
      </c>
      <c r="Y56" s="95">
        <v>1</v>
      </c>
      <c r="AB56" t="str">
        <f t="shared" si="8"/>
        <v>Абрис 1              </v>
      </c>
      <c r="AC56">
        <v>1</v>
      </c>
    </row>
    <row r="57" spans="1:29" ht="12.75">
      <c r="A57" s="95">
        <v>2</v>
      </c>
      <c r="B57" s="90" t="s">
        <v>15</v>
      </c>
      <c r="C57" s="90" t="s">
        <v>763</v>
      </c>
      <c r="D57" s="90" t="s">
        <v>94</v>
      </c>
      <c r="E57" s="90" t="s">
        <v>273</v>
      </c>
      <c r="F57" s="95" t="s">
        <v>279</v>
      </c>
      <c r="G57" s="90" t="s">
        <v>94</v>
      </c>
      <c r="H57" s="138" t="s">
        <v>278</v>
      </c>
      <c r="I57" s="139" t="s">
        <v>90</v>
      </c>
      <c r="J57" s="140">
        <v>0</v>
      </c>
      <c r="K57" s="141">
        <f t="shared" si="10"/>
        <v>0</v>
      </c>
      <c r="L57" s="95">
        <v>0</v>
      </c>
      <c r="M57" s="141">
        <f t="shared" si="11"/>
        <v>0</v>
      </c>
      <c r="N57" s="95">
        <v>0</v>
      </c>
      <c r="O57" s="141">
        <f t="shared" si="12"/>
        <v>0</v>
      </c>
      <c r="P57" s="95">
        <v>0</v>
      </c>
      <c r="Q57" s="141">
        <f t="shared" si="13"/>
        <v>0</v>
      </c>
      <c r="R57" s="95">
        <v>0</v>
      </c>
      <c r="S57" s="141">
        <f t="shared" si="14"/>
        <v>0</v>
      </c>
      <c r="T57" s="95">
        <v>0</v>
      </c>
      <c r="U57" s="142">
        <f t="shared" si="15"/>
        <v>0</v>
      </c>
      <c r="V57" s="143">
        <f t="shared" si="16"/>
        <v>0</v>
      </c>
      <c r="W57" s="143">
        <v>0.00034722222222222224</v>
      </c>
      <c r="X57" s="143">
        <f>H57+V57-W57</f>
        <v>0.004479166666666667</v>
      </c>
      <c r="Y57" s="95">
        <v>2</v>
      </c>
      <c r="AB57" t="str">
        <f t="shared" si="8"/>
        <v>СОШ 33-2             </v>
      </c>
      <c r="AC57">
        <v>2</v>
      </c>
    </row>
    <row r="58" spans="1:29" ht="12.75">
      <c r="A58" s="95">
        <v>3</v>
      </c>
      <c r="B58" s="90" t="s">
        <v>265</v>
      </c>
      <c r="C58" s="90" t="s">
        <v>763</v>
      </c>
      <c r="D58" s="90" t="s">
        <v>94</v>
      </c>
      <c r="E58" s="90" t="s">
        <v>266</v>
      </c>
      <c r="F58" s="95" t="s">
        <v>267</v>
      </c>
      <c r="G58" s="90" t="s">
        <v>94</v>
      </c>
      <c r="H58" s="138" t="s">
        <v>268</v>
      </c>
      <c r="I58" s="139" t="s">
        <v>79</v>
      </c>
      <c r="J58" s="140">
        <v>0</v>
      </c>
      <c r="K58" s="141">
        <f t="shared" si="10"/>
        <v>0</v>
      </c>
      <c r="L58" s="95">
        <v>0</v>
      </c>
      <c r="M58" s="141">
        <f t="shared" si="11"/>
        <v>0</v>
      </c>
      <c r="N58" s="95">
        <v>0</v>
      </c>
      <c r="O58" s="141">
        <f t="shared" si="12"/>
        <v>0</v>
      </c>
      <c r="P58" s="95">
        <v>0</v>
      </c>
      <c r="Q58" s="141">
        <f t="shared" si="13"/>
        <v>0</v>
      </c>
      <c r="R58" s="95">
        <v>0</v>
      </c>
      <c r="S58" s="141">
        <f t="shared" si="14"/>
        <v>0</v>
      </c>
      <c r="T58" s="95">
        <v>0</v>
      </c>
      <c r="U58" s="142">
        <f t="shared" si="15"/>
        <v>0</v>
      </c>
      <c r="V58" s="143">
        <f t="shared" si="16"/>
        <v>0</v>
      </c>
      <c r="W58" s="143"/>
      <c r="X58" s="143">
        <f>H58+V58-W58</f>
        <v>0.004618055555555556</v>
      </c>
      <c r="Y58" s="95">
        <v>3</v>
      </c>
      <c r="AB58" t="str">
        <f t="shared" si="8"/>
        <v>СОШ 25               </v>
      </c>
      <c r="AC58">
        <v>3</v>
      </c>
    </row>
    <row r="59" spans="1:29" ht="13.5" thickBot="1">
      <c r="A59" s="95">
        <v>4</v>
      </c>
      <c r="B59" s="90" t="s">
        <v>272</v>
      </c>
      <c r="C59" s="90" t="s">
        <v>763</v>
      </c>
      <c r="D59" s="90" t="s">
        <v>94</v>
      </c>
      <c r="E59" s="90" t="s">
        <v>273</v>
      </c>
      <c r="F59" s="95" t="s">
        <v>274</v>
      </c>
      <c r="G59" s="90" t="s">
        <v>94</v>
      </c>
      <c r="H59" s="138" t="s">
        <v>275</v>
      </c>
      <c r="I59" s="139" t="s">
        <v>84</v>
      </c>
      <c r="J59" s="140">
        <v>0</v>
      </c>
      <c r="K59" s="141">
        <f t="shared" si="10"/>
        <v>0</v>
      </c>
      <c r="L59" s="95">
        <v>0</v>
      </c>
      <c r="M59" s="141">
        <f t="shared" si="11"/>
        <v>0</v>
      </c>
      <c r="N59" s="95">
        <v>0</v>
      </c>
      <c r="O59" s="141">
        <f t="shared" si="12"/>
        <v>0</v>
      </c>
      <c r="P59" s="95">
        <v>0</v>
      </c>
      <c r="Q59" s="141">
        <f t="shared" si="13"/>
        <v>0</v>
      </c>
      <c r="R59" s="95">
        <v>0</v>
      </c>
      <c r="S59" s="141">
        <f t="shared" si="14"/>
        <v>0</v>
      </c>
      <c r="T59" s="95">
        <v>0</v>
      </c>
      <c r="U59" s="142">
        <f t="shared" si="15"/>
        <v>0</v>
      </c>
      <c r="V59" s="143">
        <f t="shared" si="16"/>
        <v>0</v>
      </c>
      <c r="W59" s="143"/>
      <c r="X59" s="143">
        <f>H59+V59-W59</f>
        <v>0.004814814814814815</v>
      </c>
      <c r="Y59" s="95">
        <v>4</v>
      </c>
      <c r="AB59" t="str">
        <f t="shared" si="8"/>
        <v>СОШ 33-2             </v>
      </c>
      <c r="AC59">
        <v>4</v>
      </c>
    </row>
    <row r="60" spans="1:29" ht="12.75">
      <c r="A60" s="95">
        <v>5</v>
      </c>
      <c r="B60" s="90" t="s">
        <v>281</v>
      </c>
      <c r="C60" s="90" t="s">
        <v>763</v>
      </c>
      <c r="D60" s="90" t="s">
        <v>94</v>
      </c>
      <c r="E60" s="90" t="s">
        <v>273</v>
      </c>
      <c r="F60" s="95" t="s">
        <v>282</v>
      </c>
      <c r="G60" s="90" t="s">
        <v>94</v>
      </c>
      <c r="H60" s="138" t="s">
        <v>283</v>
      </c>
      <c r="I60" s="139" t="s">
        <v>280</v>
      </c>
      <c r="J60" s="140">
        <v>0</v>
      </c>
      <c r="K60" s="141">
        <f t="shared" si="10"/>
        <v>0</v>
      </c>
      <c r="L60" s="95">
        <v>0</v>
      </c>
      <c r="M60" s="141">
        <f t="shared" si="11"/>
        <v>0</v>
      </c>
      <c r="N60" s="95">
        <v>0</v>
      </c>
      <c r="O60" s="141">
        <f t="shared" si="12"/>
        <v>0</v>
      </c>
      <c r="P60" s="95">
        <v>0</v>
      </c>
      <c r="Q60" s="141">
        <f t="shared" si="13"/>
        <v>0</v>
      </c>
      <c r="R60" s="95">
        <v>0</v>
      </c>
      <c r="S60" s="141">
        <f t="shared" si="14"/>
        <v>0</v>
      </c>
      <c r="T60" s="95">
        <v>0</v>
      </c>
      <c r="U60" s="142">
        <f t="shared" si="15"/>
        <v>0</v>
      </c>
      <c r="V60" s="143">
        <f t="shared" si="16"/>
        <v>0</v>
      </c>
      <c r="W60" s="143"/>
      <c r="X60" s="143">
        <f aca="true" t="shared" si="17" ref="X60:X102">H60+V60</f>
        <v>0.004837962962962963</v>
      </c>
      <c r="Y60" s="95">
        <v>5</v>
      </c>
      <c r="Z60" s="57">
        <f>SUM(X60:X65)</f>
        <v>0.029814814814814815</v>
      </c>
      <c r="AA60" s="58">
        <f>RANK(Z60,$Z$9:$Z$108,1)</f>
        <v>2</v>
      </c>
      <c r="AB60" s="59" t="str">
        <f t="shared" si="8"/>
        <v>СОШ 33-2             </v>
      </c>
      <c r="AC60">
        <v>5</v>
      </c>
    </row>
    <row r="61" spans="1:29" ht="12.75">
      <c r="A61" s="95">
        <v>6</v>
      </c>
      <c r="B61" s="90" t="s">
        <v>289</v>
      </c>
      <c r="C61" s="90" t="s">
        <v>763</v>
      </c>
      <c r="D61" s="90" t="s">
        <v>94</v>
      </c>
      <c r="E61" s="90" t="s">
        <v>263</v>
      </c>
      <c r="F61" s="95" t="s">
        <v>89</v>
      </c>
      <c r="G61" s="90" t="s">
        <v>94</v>
      </c>
      <c r="H61" s="138" t="s">
        <v>290</v>
      </c>
      <c r="I61" s="139" t="s">
        <v>288</v>
      </c>
      <c r="J61" s="140">
        <v>0</v>
      </c>
      <c r="K61" s="141">
        <f t="shared" si="10"/>
        <v>0</v>
      </c>
      <c r="L61" s="95">
        <v>0</v>
      </c>
      <c r="M61" s="141">
        <f t="shared" si="11"/>
        <v>0</v>
      </c>
      <c r="N61" s="95">
        <v>0</v>
      </c>
      <c r="O61" s="141">
        <f t="shared" si="12"/>
        <v>0</v>
      </c>
      <c r="P61" s="95">
        <v>0</v>
      </c>
      <c r="Q61" s="141">
        <f t="shared" si="13"/>
        <v>0</v>
      </c>
      <c r="R61" s="95">
        <v>0</v>
      </c>
      <c r="S61" s="141">
        <f t="shared" si="14"/>
        <v>0</v>
      </c>
      <c r="T61" s="95">
        <v>0</v>
      </c>
      <c r="U61" s="142">
        <f t="shared" si="15"/>
        <v>0</v>
      </c>
      <c r="V61" s="143">
        <f t="shared" si="16"/>
        <v>0</v>
      </c>
      <c r="W61" s="143"/>
      <c r="X61" s="143">
        <f t="shared" si="17"/>
        <v>0.004918981481481482</v>
      </c>
      <c r="Y61" s="95">
        <v>6</v>
      </c>
      <c r="Z61" s="62"/>
      <c r="AA61" s="63"/>
      <c r="AB61" s="64" t="str">
        <f t="shared" si="8"/>
        <v>Абрис 1              </v>
      </c>
      <c r="AC61">
        <v>6</v>
      </c>
    </row>
    <row r="62" spans="1:29" ht="12.75">
      <c r="A62" s="95">
        <v>7</v>
      </c>
      <c r="B62" s="90" t="s">
        <v>292</v>
      </c>
      <c r="C62" s="90" t="s">
        <v>763</v>
      </c>
      <c r="D62" s="90" t="s">
        <v>94</v>
      </c>
      <c r="E62" s="90" t="s">
        <v>293</v>
      </c>
      <c r="F62" s="95" t="s">
        <v>294</v>
      </c>
      <c r="G62" s="90" t="s">
        <v>94</v>
      </c>
      <c r="H62" s="138" t="s">
        <v>295</v>
      </c>
      <c r="I62" s="139" t="s">
        <v>291</v>
      </c>
      <c r="J62" s="140">
        <v>0</v>
      </c>
      <c r="K62" s="141">
        <f t="shared" si="10"/>
        <v>0</v>
      </c>
      <c r="L62" s="95">
        <v>0</v>
      </c>
      <c r="M62" s="141">
        <f t="shared" si="11"/>
        <v>0</v>
      </c>
      <c r="N62" s="95">
        <v>0</v>
      </c>
      <c r="O62" s="141">
        <f t="shared" si="12"/>
        <v>0</v>
      </c>
      <c r="P62" s="95">
        <v>0</v>
      </c>
      <c r="Q62" s="141">
        <f t="shared" si="13"/>
        <v>0</v>
      </c>
      <c r="R62" s="95">
        <v>0</v>
      </c>
      <c r="S62" s="141">
        <f t="shared" si="14"/>
        <v>0</v>
      </c>
      <c r="T62" s="95">
        <v>0</v>
      </c>
      <c r="U62" s="142">
        <f t="shared" si="15"/>
        <v>0</v>
      </c>
      <c r="V62" s="143">
        <f t="shared" si="16"/>
        <v>0</v>
      </c>
      <c r="W62" s="143"/>
      <c r="X62" s="143">
        <f t="shared" si="17"/>
        <v>0.004942129629629629</v>
      </c>
      <c r="Y62" s="95">
        <v>7</v>
      </c>
      <c r="Z62" s="62"/>
      <c r="AA62" s="63"/>
      <c r="AB62" s="64" t="str">
        <f t="shared" si="8"/>
        <v>СОШ 72               </v>
      </c>
      <c r="AC62">
        <v>7</v>
      </c>
    </row>
    <row r="63" spans="1:29" ht="12.75">
      <c r="A63" s="95">
        <v>8</v>
      </c>
      <c r="B63" s="90" t="s">
        <v>297</v>
      </c>
      <c r="C63" s="90" t="s">
        <v>763</v>
      </c>
      <c r="D63" s="90" t="s">
        <v>94</v>
      </c>
      <c r="E63" s="90" t="s">
        <v>266</v>
      </c>
      <c r="F63" s="95" t="s">
        <v>298</v>
      </c>
      <c r="G63" s="90" t="s">
        <v>94</v>
      </c>
      <c r="H63" s="138" t="s">
        <v>299</v>
      </c>
      <c r="I63" s="139" t="s">
        <v>296</v>
      </c>
      <c r="J63" s="140">
        <v>0</v>
      </c>
      <c r="K63" s="141">
        <f t="shared" si="10"/>
        <v>0</v>
      </c>
      <c r="L63" s="95">
        <v>0</v>
      </c>
      <c r="M63" s="141">
        <f t="shared" si="11"/>
        <v>0</v>
      </c>
      <c r="N63" s="95">
        <v>0</v>
      </c>
      <c r="O63" s="141">
        <f t="shared" si="12"/>
        <v>0</v>
      </c>
      <c r="P63" s="95">
        <v>0</v>
      </c>
      <c r="Q63" s="141">
        <f t="shared" si="13"/>
        <v>0</v>
      </c>
      <c r="R63" s="95">
        <v>0</v>
      </c>
      <c r="S63" s="141">
        <f t="shared" si="14"/>
        <v>0</v>
      </c>
      <c r="T63" s="95">
        <v>0</v>
      </c>
      <c r="U63" s="142">
        <f t="shared" si="15"/>
        <v>0</v>
      </c>
      <c r="V63" s="143">
        <f t="shared" si="16"/>
        <v>0</v>
      </c>
      <c r="W63" s="143"/>
      <c r="X63" s="143">
        <f t="shared" si="17"/>
        <v>0.004953703703703704</v>
      </c>
      <c r="Y63" s="95">
        <v>8</v>
      </c>
      <c r="Z63" s="62"/>
      <c r="AA63" s="63"/>
      <c r="AB63" s="64" t="str">
        <f t="shared" si="8"/>
        <v>СОШ 25               </v>
      </c>
      <c r="AC63">
        <v>8</v>
      </c>
    </row>
    <row r="64" spans="1:29" ht="13.5" customHeight="1">
      <c r="A64" s="95">
        <v>9</v>
      </c>
      <c r="B64" s="90" t="s">
        <v>304</v>
      </c>
      <c r="C64" s="90" t="s">
        <v>763</v>
      </c>
      <c r="D64" s="90" t="s">
        <v>94</v>
      </c>
      <c r="E64" s="90" t="s">
        <v>263</v>
      </c>
      <c r="F64" s="95" t="s">
        <v>35</v>
      </c>
      <c r="G64" s="90" t="s">
        <v>94</v>
      </c>
      <c r="H64" s="138" t="s">
        <v>305</v>
      </c>
      <c r="I64" s="139" t="s">
        <v>303</v>
      </c>
      <c r="J64" s="140">
        <v>0</v>
      </c>
      <c r="K64" s="141">
        <f t="shared" si="10"/>
        <v>0</v>
      </c>
      <c r="L64" s="95">
        <v>0</v>
      </c>
      <c r="M64" s="141">
        <f t="shared" si="11"/>
        <v>0</v>
      </c>
      <c r="N64" s="95">
        <v>0</v>
      </c>
      <c r="O64" s="141">
        <f t="shared" si="12"/>
        <v>0</v>
      </c>
      <c r="P64" s="95">
        <v>0</v>
      </c>
      <c r="Q64" s="141">
        <f t="shared" si="13"/>
        <v>0</v>
      </c>
      <c r="R64" s="95">
        <v>0</v>
      </c>
      <c r="S64" s="141">
        <f t="shared" si="14"/>
        <v>0</v>
      </c>
      <c r="T64" s="95">
        <v>0</v>
      </c>
      <c r="U64" s="142">
        <f t="shared" si="15"/>
        <v>0</v>
      </c>
      <c r="V64" s="143">
        <f t="shared" si="16"/>
        <v>0</v>
      </c>
      <c r="W64" s="143"/>
      <c r="X64" s="143">
        <f t="shared" si="17"/>
        <v>0.0049884259259259265</v>
      </c>
      <c r="Y64" s="95">
        <v>9</v>
      </c>
      <c r="Z64" s="62"/>
      <c r="AA64" s="63"/>
      <c r="AB64" s="64" t="str">
        <f t="shared" si="8"/>
        <v>Абрис 1              </v>
      </c>
      <c r="AC64">
        <v>9</v>
      </c>
    </row>
    <row r="65" spans="1:29" ht="13.5" thickBot="1">
      <c r="A65" s="95">
        <v>10</v>
      </c>
      <c r="B65" s="90" t="s">
        <v>18</v>
      </c>
      <c r="C65" s="90" t="s">
        <v>763</v>
      </c>
      <c r="D65" s="90" t="s">
        <v>94</v>
      </c>
      <c r="E65" s="90" t="s">
        <v>318</v>
      </c>
      <c r="F65" s="95" t="s">
        <v>319</v>
      </c>
      <c r="G65" s="90" t="s">
        <v>94</v>
      </c>
      <c r="H65" s="138" t="s">
        <v>320</v>
      </c>
      <c r="I65" s="139" t="s">
        <v>317</v>
      </c>
      <c r="J65" s="140">
        <v>0</v>
      </c>
      <c r="K65" s="141">
        <f t="shared" si="10"/>
        <v>0</v>
      </c>
      <c r="L65" s="95">
        <v>0</v>
      </c>
      <c r="M65" s="141">
        <f t="shared" si="11"/>
        <v>0</v>
      </c>
      <c r="N65" s="95">
        <v>0</v>
      </c>
      <c r="O65" s="141">
        <f t="shared" si="12"/>
        <v>0</v>
      </c>
      <c r="P65" s="95">
        <v>0</v>
      </c>
      <c r="Q65" s="141">
        <f t="shared" si="13"/>
        <v>0</v>
      </c>
      <c r="R65" s="95">
        <v>0</v>
      </c>
      <c r="S65" s="141">
        <f t="shared" si="14"/>
        <v>0</v>
      </c>
      <c r="T65" s="95">
        <v>0</v>
      </c>
      <c r="U65" s="142">
        <f t="shared" si="15"/>
        <v>0</v>
      </c>
      <c r="V65" s="143">
        <f t="shared" si="16"/>
        <v>0</v>
      </c>
      <c r="W65" s="143"/>
      <c r="X65" s="143">
        <f t="shared" si="17"/>
        <v>0.0051736111111111115</v>
      </c>
      <c r="Y65" s="95">
        <v>10</v>
      </c>
      <c r="Z65" s="74"/>
      <c r="AA65" s="75"/>
      <c r="AB65" s="76" t="str">
        <f t="shared" si="8"/>
        <v>СОШ 76               </v>
      </c>
      <c r="AC65">
        <v>10</v>
      </c>
    </row>
    <row r="66" spans="1:29" ht="12.75">
      <c r="A66" s="95">
        <v>11</v>
      </c>
      <c r="B66" s="90" t="s">
        <v>301</v>
      </c>
      <c r="C66" s="90" t="s">
        <v>763</v>
      </c>
      <c r="D66" s="90" t="s">
        <v>94</v>
      </c>
      <c r="E66" s="90" t="s">
        <v>273</v>
      </c>
      <c r="F66" s="95" t="s">
        <v>302</v>
      </c>
      <c r="G66" s="90" t="s">
        <v>94</v>
      </c>
      <c r="H66" s="138" t="s">
        <v>299</v>
      </c>
      <c r="I66" s="139" t="s">
        <v>296</v>
      </c>
      <c r="J66" s="140">
        <v>0</v>
      </c>
      <c r="K66" s="141">
        <f t="shared" si="10"/>
        <v>0</v>
      </c>
      <c r="L66" s="95">
        <v>0</v>
      </c>
      <c r="M66" s="141">
        <f t="shared" si="11"/>
        <v>0</v>
      </c>
      <c r="N66" s="95">
        <v>0</v>
      </c>
      <c r="O66" s="141">
        <f t="shared" si="12"/>
        <v>0</v>
      </c>
      <c r="P66" s="95">
        <v>0</v>
      </c>
      <c r="Q66" s="141">
        <f t="shared" si="13"/>
        <v>0</v>
      </c>
      <c r="R66" s="95">
        <v>0</v>
      </c>
      <c r="S66" s="141">
        <f t="shared" si="14"/>
        <v>0</v>
      </c>
      <c r="T66" s="95">
        <v>1</v>
      </c>
      <c r="U66" s="142">
        <f t="shared" si="15"/>
        <v>0.00034722222222222224</v>
      </c>
      <c r="V66" s="143">
        <f t="shared" si="16"/>
        <v>0.00034722222222222224</v>
      </c>
      <c r="W66" s="143"/>
      <c r="X66" s="143">
        <f t="shared" si="17"/>
        <v>0.005300925925925926</v>
      </c>
      <c r="Y66" s="95">
        <v>11</v>
      </c>
      <c r="Z66" s="62">
        <f>SUM(X66:X71)</f>
        <v>0.03307870370370371</v>
      </c>
      <c r="AA66">
        <f>RANK(Z66,$Z$9:$Z$108,1)</f>
        <v>3</v>
      </c>
      <c r="AB66" t="str">
        <f t="shared" si="8"/>
        <v>СОШ 33-2             </v>
      </c>
      <c r="AC66">
        <v>11</v>
      </c>
    </row>
    <row r="67" spans="1:29" ht="12.75">
      <c r="A67" s="95">
        <v>12</v>
      </c>
      <c r="B67" s="90" t="s">
        <v>342</v>
      </c>
      <c r="C67" s="90" t="s">
        <v>763</v>
      </c>
      <c r="D67" s="90" t="s">
        <v>94</v>
      </c>
      <c r="E67" s="90" t="s">
        <v>343</v>
      </c>
      <c r="F67" s="95" t="s">
        <v>92</v>
      </c>
      <c r="G67" s="90" t="s">
        <v>94</v>
      </c>
      <c r="H67" s="138" t="s">
        <v>344</v>
      </c>
      <c r="I67" s="139" t="s">
        <v>341</v>
      </c>
      <c r="J67" s="140">
        <v>0</v>
      </c>
      <c r="K67" s="141">
        <f t="shared" si="10"/>
        <v>0</v>
      </c>
      <c r="L67" s="95">
        <v>0</v>
      </c>
      <c r="M67" s="141">
        <f t="shared" si="11"/>
        <v>0</v>
      </c>
      <c r="N67" s="95">
        <v>0</v>
      </c>
      <c r="O67" s="141">
        <f t="shared" si="12"/>
        <v>0</v>
      </c>
      <c r="P67" s="95">
        <v>0</v>
      </c>
      <c r="Q67" s="141">
        <f t="shared" si="13"/>
        <v>0</v>
      </c>
      <c r="R67" s="95">
        <v>0</v>
      </c>
      <c r="S67" s="141">
        <f t="shared" si="14"/>
        <v>0</v>
      </c>
      <c r="T67" s="95">
        <v>0</v>
      </c>
      <c r="U67" s="142">
        <f t="shared" si="15"/>
        <v>0</v>
      </c>
      <c r="V67" s="143">
        <f t="shared" si="16"/>
        <v>0</v>
      </c>
      <c r="W67" s="143"/>
      <c r="X67" s="143">
        <f t="shared" si="17"/>
        <v>0.005439814814814815</v>
      </c>
      <c r="Y67" s="95">
        <v>12</v>
      </c>
      <c r="Z67" s="62"/>
      <c r="AB67" t="str">
        <f t="shared" si="8"/>
        <v>Абрис 2              </v>
      </c>
      <c r="AC67">
        <v>12</v>
      </c>
    </row>
    <row r="68" spans="1:29" ht="12.75">
      <c r="A68" s="95">
        <v>13</v>
      </c>
      <c r="B68" s="90" t="s">
        <v>289</v>
      </c>
      <c r="C68" s="90" t="s">
        <v>763</v>
      </c>
      <c r="D68" s="90" t="s">
        <v>94</v>
      </c>
      <c r="E68" s="90" t="s">
        <v>260</v>
      </c>
      <c r="F68" s="95" t="s">
        <v>352</v>
      </c>
      <c r="G68" s="90" t="s">
        <v>94</v>
      </c>
      <c r="H68" s="138" t="s">
        <v>353</v>
      </c>
      <c r="I68" s="139" t="s">
        <v>351</v>
      </c>
      <c r="J68" s="140">
        <v>0</v>
      </c>
      <c r="K68" s="141">
        <f t="shared" si="10"/>
        <v>0</v>
      </c>
      <c r="L68" s="95">
        <v>0</v>
      </c>
      <c r="M68" s="141">
        <f t="shared" si="11"/>
        <v>0</v>
      </c>
      <c r="N68" s="95">
        <v>0</v>
      </c>
      <c r="O68" s="141">
        <f t="shared" si="12"/>
        <v>0</v>
      </c>
      <c r="P68" s="95">
        <v>0</v>
      </c>
      <c r="Q68" s="141">
        <f t="shared" si="13"/>
        <v>0</v>
      </c>
      <c r="R68" s="95">
        <v>0</v>
      </c>
      <c r="S68" s="141">
        <f t="shared" si="14"/>
        <v>0</v>
      </c>
      <c r="T68" s="95">
        <v>0</v>
      </c>
      <c r="U68" s="142">
        <f t="shared" si="15"/>
        <v>0</v>
      </c>
      <c r="V68" s="143">
        <f t="shared" si="16"/>
        <v>0</v>
      </c>
      <c r="W68" s="143"/>
      <c r="X68" s="143">
        <f t="shared" si="17"/>
        <v>0.005474537037037037</v>
      </c>
      <c r="Y68" s="95">
        <v>13</v>
      </c>
      <c r="AB68" t="str">
        <f t="shared" si="8"/>
        <v>СОШ 41               </v>
      </c>
      <c r="AC68">
        <v>13</v>
      </c>
    </row>
    <row r="69" spans="1:29" ht="12.75">
      <c r="A69" s="95">
        <v>14</v>
      </c>
      <c r="B69" s="90" t="s">
        <v>355</v>
      </c>
      <c r="C69" s="90" t="s">
        <v>763</v>
      </c>
      <c r="D69" s="90" t="s">
        <v>94</v>
      </c>
      <c r="E69" s="90" t="s">
        <v>293</v>
      </c>
      <c r="F69" s="95" t="s">
        <v>356</v>
      </c>
      <c r="G69" s="90" t="s">
        <v>94</v>
      </c>
      <c r="H69" s="138" t="s">
        <v>357</v>
      </c>
      <c r="I69" s="139" t="s">
        <v>354</v>
      </c>
      <c r="J69" s="140">
        <v>0</v>
      </c>
      <c r="K69" s="141">
        <f t="shared" si="10"/>
        <v>0</v>
      </c>
      <c r="L69" s="95">
        <v>0</v>
      </c>
      <c r="M69" s="141">
        <f t="shared" si="11"/>
        <v>0</v>
      </c>
      <c r="N69" s="95">
        <v>0</v>
      </c>
      <c r="O69" s="141">
        <f t="shared" si="12"/>
        <v>0</v>
      </c>
      <c r="P69" s="95">
        <v>0</v>
      </c>
      <c r="Q69" s="141">
        <f t="shared" si="13"/>
        <v>0</v>
      </c>
      <c r="R69" s="95">
        <v>0</v>
      </c>
      <c r="S69" s="141">
        <f t="shared" si="14"/>
        <v>0</v>
      </c>
      <c r="T69" s="95">
        <v>0</v>
      </c>
      <c r="U69" s="142">
        <f t="shared" si="15"/>
        <v>0</v>
      </c>
      <c r="V69" s="143">
        <f t="shared" si="16"/>
        <v>0</v>
      </c>
      <c r="W69" s="143"/>
      <c r="X69" s="143">
        <f t="shared" si="17"/>
        <v>0.005520833333333333</v>
      </c>
      <c r="Y69" s="95">
        <v>14</v>
      </c>
      <c r="AB69" t="str">
        <f t="shared" si="8"/>
        <v>СОШ 72               </v>
      </c>
      <c r="AC69">
        <v>14</v>
      </c>
    </row>
    <row r="70" spans="1:29" ht="12.75">
      <c r="A70" s="95">
        <v>15</v>
      </c>
      <c r="B70" s="90" t="s">
        <v>359</v>
      </c>
      <c r="C70" s="90" t="s">
        <v>763</v>
      </c>
      <c r="D70" s="90" t="s">
        <v>94</v>
      </c>
      <c r="E70" s="90" t="s">
        <v>293</v>
      </c>
      <c r="F70" s="95" t="s">
        <v>360</v>
      </c>
      <c r="G70" s="90" t="s">
        <v>94</v>
      </c>
      <c r="H70" s="138" t="s">
        <v>361</v>
      </c>
      <c r="I70" s="139" t="s">
        <v>358</v>
      </c>
      <c r="J70" s="140">
        <v>0</v>
      </c>
      <c r="K70" s="141">
        <f t="shared" si="10"/>
        <v>0</v>
      </c>
      <c r="L70" s="95">
        <v>0</v>
      </c>
      <c r="M70" s="141">
        <f t="shared" si="11"/>
        <v>0</v>
      </c>
      <c r="N70" s="95">
        <v>0</v>
      </c>
      <c r="O70" s="141">
        <f t="shared" si="12"/>
        <v>0</v>
      </c>
      <c r="P70" s="95">
        <v>0</v>
      </c>
      <c r="Q70" s="141">
        <f t="shared" si="13"/>
        <v>0</v>
      </c>
      <c r="R70" s="95">
        <v>0</v>
      </c>
      <c r="S70" s="141">
        <f t="shared" si="14"/>
        <v>0</v>
      </c>
      <c r="T70" s="95">
        <v>0</v>
      </c>
      <c r="U70" s="142">
        <f t="shared" si="15"/>
        <v>0</v>
      </c>
      <c r="V70" s="143">
        <f t="shared" si="16"/>
        <v>0</v>
      </c>
      <c r="W70" s="143"/>
      <c r="X70" s="143">
        <f t="shared" si="17"/>
        <v>0.005532407407407407</v>
      </c>
      <c r="Y70" s="95">
        <v>15</v>
      </c>
      <c r="AB70" t="str">
        <f t="shared" si="8"/>
        <v>СОШ 72               </v>
      </c>
      <c r="AC70">
        <v>15</v>
      </c>
    </row>
    <row r="71" spans="1:29" ht="13.5" thickBot="1">
      <c r="A71" s="95">
        <v>16</v>
      </c>
      <c r="B71" s="90" t="s">
        <v>346</v>
      </c>
      <c r="C71" s="90" t="s">
        <v>763</v>
      </c>
      <c r="D71" s="90" t="s">
        <v>94</v>
      </c>
      <c r="E71" s="90" t="s">
        <v>277</v>
      </c>
      <c r="F71" s="95" t="s">
        <v>76</v>
      </c>
      <c r="G71" s="90" t="s">
        <v>94</v>
      </c>
      <c r="H71" s="138" t="s">
        <v>347</v>
      </c>
      <c r="I71" s="139" t="s">
        <v>345</v>
      </c>
      <c r="J71" s="140">
        <v>0</v>
      </c>
      <c r="K71" s="141">
        <f t="shared" si="10"/>
        <v>0</v>
      </c>
      <c r="L71" s="95">
        <v>0</v>
      </c>
      <c r="M71" s="141">
        <f t="shared" si="11"/>
        <v>0</v>
      </c>
      <c r="N71" s="95">
        <v>0</v>
      </c>
      <c r="O71" s="141">
        <f t="shared" si="12"/>
        <v>0</v>
      </c>
      <c r="P71" s="95">
        <v>0</v>
      </c>
      <c r="Q71" s="141">
        <f t="shared" si="13"/>
        <v>0</v>
      </c>
      <c r="R71" s="95">
        <v>0</v>
      </c>
      <c r="S71" s="141">
        <f t="shared" si="14"/>
        <v>0</v>
      </c>
      <c r="T71" s="95">
        <v>1</v>
      </c>
      <c r="U71" s="142">
        <f t="shared" si="15"/>
        <v>0.00034722222222222224</v>
      </c>
      <c r="V71" s="143">
        <f t="shared" si="16"/>
        <v>0.00034722222222222224</v>
      </c>
      <c r="W71" s="143"/>
      <c r="X71" s="143">
        <f t="shared" si="17"/>
        <v>0.005810185185185186</v>
      </c>
      <c r="Y71" s="95">
        <v>16</v>
      </c>
      <c r="AB71" t="str">
        <f t="shared" si="8"/>
        <v>СОШ 11               </v>
      </c>
      <c r="AC71">
        <v>16</v>
      </c>
    </row>
    <row r="72" spans="1:29" ht="12.75">
      <c r="A72" s="95">
        <v>17</v>
      </c>
      <c r="B72" s="90" t="s">
        <v>385</v>
      </c>
      <c r="C72" s="90" t="s">
        <v>763</v>
      </c>
      <c r="D72" s="90" t="s">
        <v>94</v>
      </c>
      <c r="E72" s="90" t="s">
        <v>318</v>
      </c>
      <c r="F72" s="95" t="s">
        <v>386</v>
      </c>
      <c r="G72" s="90" t="s">
        <v>94</v>
      </c>
      <c r="H72" s="138" t="s">
        <v>387</v>
      </c>
      <c r="I72" s="139" t="s">
        <v>384</v>
      </c>
      <c r="J72" s="140">
        <v>0</v>
      </c>
      <c r="K72" s="141">
        <f t="shared" si="10"/>
        <v>0</v>
      </c>
      <c r="L72" s="95">
        <v>0</v>
      </c>
      <c r="M72" s="141">
        <f t="shared" si="11"/>
        <v>0</v>
      </c>
      <c r="N72" s="95">
        <v>0</v>
      </c>
      <c r="O72" s="141">
        <f t="shared" si="12"/>
        <v>0</v>
      </c>
      <c r="P72" s="95">
        <v>0</v>
      </c>
      <c r="Q72" s="141">
        <f t="shared" si="13"/>
        <v>0</v>
      </c>
      <c r="R72" s="95">
        <v>0</v>
      </c>
      <c r="S72" s="141">
        <f t="shared" si="14"/>
        <v>0</v>
      </c>
      <c r="T72" s="95">
        <v>0</v>
      </c>
      <c r="U72" s="142">
        <f t="shared" si="15"/>
        <v>0</v>
      </c>
      <c r="V72" s="143">
        <f t="shared" si="16"/>
        <v>0</v>
      </c>
      <c r="W72" s="143"/>
      <c r="X72" s="143">
        <f t="shared" si="17"/>
        <v>0.005937500000000001</v>
      </c>
      <c r="Y72" s="95">
        <v>17</v>
      </c>
      <c r="Z72" s="57">
        <f>SUM(X72:X77)</f>
        <v>0.03627314814814815</v>
      </c>
      <c r="AA72" s="58">
        <f>RANK(Z72,$Z$9:$Z$108,1)</f>
        <v>4</v>
      </c>
      <c r="AB72" s="59" t="str">
        <f t="shared" si="8"/>
        <v>СОШ 76               </v>
      </c>
      <c r="AC72">
        <v>17</v>
      </c>
    </row>
    <row r="73" spans="1:29" ht="12.75">
      <c r="A73" s="95">
        <v>18</v>
      </c>
      <c r="B73" s="90" t="s">
        <v>389</v>
      </c>
      <c r="C73" s="90" t="s">
        <v>763</v>
      </c>
      <c r="D73" s="90" t="s">
        <v>94</v>
      </c>
      <c r="E73" s="90" t="s">
        <v>343</v>
      </c>
      <c r="F73" s="95" t="s">
        <v>88</v>
      </c>
      <c r="G73" s="90" t="s">
        <v>94</v>
      </c>
      <c r="H73" s="138" t="s">
        <v>390</v>
      </c>
      <c r="I73" s="139" t="s">
        <v>388</v>
      </c>
      <c r="J73" s="140">
        <v>0</v>
      </c>
      <c r="K73" s="141">
        <f t="shared" si="10"/>
        <v>0</v>
      </c>
      <c r="L73" s="95">
        <v>0</v>
      </c>
      <c r="M73" s="141">
        <f t="shared" si="11"/>
        <v>0</v>
      </c>
      <c r="N73" s="95">
        <v>0</v>
      </c>
      <c r="O73" s="141">
        <f t="shared" si="12"/>
        <v>0</v>
      </c>
      <c r="P73" s="95">
        <v>0</v>
      </c>
      <c r="Q73" s="141">
        <f t="shared" si="13"/>
        <v>0</v>
      </c>
      <c r="R73" s="95">
        <v>0</v>
      </c>
      <c r="S73" s="141">
        <f t="shared" si="14"/>
        <v>0</v>
      </c>
      <c r="T73" s="95">
        <v>0</v>
      </c>
      <c r="U73" s="142">
        <f t="shared" si="15"/>
        <v>0</v>
      </c>
      <c r="V73" s="143">
        <f t="shared" si="16"/>
        <v>0</v>
      </c>
      <c r="W73" s="143"/>
      <c r="X73" s="143">
        <f t="shared" si="17"/>
        <v>0.0059722222222222225</v>
      </c>
      <c r="Y73" s="95">
        <v>18</v>
      </c>
      <c r="Z73" s="62"/>
      <c r="AA73" s="63"/>
      <c r="AB73" s="64" t="str">
        <f t="shared" si="8"/>
        <v>Абрис 2              </v>
      </c>
      <c r="AC73">
        <v>18</v>
      </c>
    </row>
    <row r="74" spans="1:29" ht="12.75">
      <c r="A74" s="95">
        <v>19</v>
      </c>
      <c r="B74" s="90" t="s">
        <v>392</v>
      </c>
      <c r="C74" s="90" t="s">
        <v>763</v>
      </c>
      <c r="D74" s="90" t="s">
        <v>94</v>
      </c>
      <c r="E74" s="90" t="s">
        <v>393</v>
      </c>
      <c r="F74" s="95" t="s">
        <v>48</v>
      </c>
      <c r="G74" s="90" t="s">
        <v>94</v>
      </c>
      <c r="H74" s="138" t="s">
        <v>390</v>
      </c>
      <c r="I74" s="139" t="s">
        <v>388</v>
      </c>
      <c r="J74" s="140">
        <v>0</v>
      </c>
      <c r="K74" s="141">
        <f t="shared" si="10"/>
        <v>0</v>
      </c>
      <c r="L74" s="95">
        <v>0</v>
      </c>
      <c r="M74" s="141">
        <f t="shared" si="11"/>
        <v>0</v>
      </c>
      <c r="N74" s="95">
        <v>0</v>
      </c>
      <c r="O74" s="141">
        <f t="shared" si="12"/>
        <v>0</v>
      </c>
      <c r="P74" s="95">
        <v>0</v>
      </c>
      <c r="Q74" s="141">
        <f t="shared" si="13"/>
        <v>0</v>
      </c>
      <c r="R74" s="95">
        <v>0</v>
      </c>
      <c r="S74" s="141">
        <f t="shared" si="14"/>
        <v>0</v>
      </c>
      <c r="T74" s="95">
        <v>0</v>
      </c>
      <c r="U74" s="142">
        <f t="shared" si="15"/>
        <v>0</v>
      </c>
      <c r="V74" s="143">
        <f t="shared" si="16"/>
        <v>0</v>
      </c>
      <c r="W74" s="143"/>
      <c r="X74" s="143">
        <f t="shared" si="17"/>
        <v>0.0059722222222222225</v>
      </c>
      <c r="Y74" s="95">
        <v>19</v>
      </c>
      <c r="Z74" s="62"/>
      <c r="AA74" s="63"/>
      <c r="AB74" s="64" t="str">
        <f t="shared" si="8"/>
        <v>СОШ 2                </v>
      </c>
      <c r="AC74">
        <v>19</v>
      </c>
    </row>
    <row r="75" spans="1:29" ht="12.75">
      <c r="A75" s="95">
        <v>20</v>
      </c>
      <c r="B75" s="90" t="s">
        <v>395</v>
      </c>
      <c r="C75" s="90" t="s">
        <v>763</v>
      </c>
      <c r="D75" s="90" t="s">
        <v>94</v>
      </c>
      <c r="E75" s="90" t="s">
        <v>330</v>
      </c>
      <c r="F75" s="95" t="s">
        <v>47</v>
      </c>
      <c r="G75" s="90" t="s">
        <v>94</v>
      </c>
      <c r="H75" s="138" t="s">
        <v>396</v>
      </c>
      <c r="I75" s="139" t="s">
        <v>394</v>
      </c>
      <c r="J75" s="140">
        <v>0</v>
      </c>
      <c r="K75" s="141">
        <f t="shared" si="10"/>
        <v>0</v>
      </c>
      <c r="L75" s="95">
        <v>0</v>
      </c>
      <c r="M75" s="141">
        <f t="shared" si="11"/>
        <v>0</v>
      </c>
      <c r="N75" s="95">
        <v>0</v>
      </c>
      <c r="O75" s="141">
        <f t="shared" si="12"/>
        <v>0</v>
      </c>
      <c r="P75" s="95">
        <v>0</v>
      </c>
      <c r="Q75" s="141">
        <f t="shared" si="13"/>
        <v>0</v>
      </c>
      <c r="R75" s="95">
        <v>0</v>
      </c>
      <c r="S75" s="141">
        <f t="shared" si="14"/>
        <v>0</v>
      </c>
      <c r="T75" s="95">
        <v>0</v>
      </c>
      <c r="U75" s="142">
        <f t="shared" si="15"/>
        <v>0</v>
      </c>
      <c r="V75" s="143">
        <f t="shared" si="16"/>
        <v>0</v>
      </c>
      <c r="W75" s="143"/>
      <c r="X75" s="143">
        <f t="shared" si="17"/>
        <v>0.006030092592592593</v>
      </c>
      <c r="Y75" s="95">
        <v>20</v>
      </c>
      <c r="Z75" s="62"/>
      <c r="AA75" s="63"/>
      <c r="AB75" s="64" t="str">
        <f t="shared" si="8"/>
        <v>СОШ 49               </v>
      </c>
      <c r="AC75">
        <v>20</v>
      </c>
    </row>
    <row r="76" spans="1:29" ht="12.75">
      <c r="A76" s="95">
        <v>21</v>
      </c>
      <c r="B76" s="90" t="s">
        <v>408</v>
      </c>
      <c r="C76" s="90" t="s">
        <v>763</v>
      </c>
      <c r="D76" s="90" t="s">
        <v>94</v>
      </c>
      <c r="E76" s="90" t="s">
        <v>260</v>
      </c>
      <c r="F76" s="95" t="s">
        <v>55</v>
      </c>
      <c r="G76" s="90" t="s">
        <v>94</v>
      </c>
      <c r="H76" s="138" t="s">
        <v>409</v>
      </c>
      <c r="I76" s="139" t="s">
        <v>407</v>
      </c>
      <c r="J76" s="140">
        <v>0</v>
      </c>
      <c r="K76" s="141">
        <f t="shared" si="10"/>
        <v>0</v>
      </c>
      <c r="L76" s="95">
        <v>0</v>
      </c>
      <c r="M76" s="141">
        <f t="shared" si="11"/>
        <v>0</v>
      </c>
      <c r="N76" s="95">
        <v>0</v>
      </c>
      <c r="O76" s="141">
        <f t="shared" si="12"/>
        <v>0</v>
      </c>
      <c r="P76" s="95">
        <v>0</v>
      </c>
      <c r="Q76" s="141">
        <f t="shared" si="13"/>
        <v>0</v>
      </c>
      <c r="R76" s="95">
        <v>0</v>
      </c>
      <c r="S76" s="141">
        <f t="shared" si="14"/>
        <v>0</v>
      </c>
      <c r="T76" s="95">
        <v>0</v>
      </c>
      <c r="U76" s="142">
        <f t="shared" si="15"/>
        <v>0</v>
      </c>
      <c r="V76" s="143">
        <f t="shared" si="16"/>
        <v>0</v>
      </c>
      <c r="W76" s="143"/>
      <c r="X76" s="143">
        <f t="shared" si="17"/>
        <v>0.0061342592592592594</v>
      </c>
      <c r="Y76" s="95">
        <v>21</v>
      </c>
      <c r="Z76" s="62"/>
      <c r="AA76" s="63"/>
      <c r="AB76" s="64" t="str">
        <f aca="true" t="shared" si="18" ref="AB76:AB141">E76</f>
        <v>СОШ 41               </v>
      </c>
      <c r="AC76">
        <v>21</v>
      </c>
    </row>
    <row r="77" spans="1:29" ht="12.75">
      <c r="A77" s="95">
        <v>22</v>
      </c>
      <c r="B77" s="90" t="s">
        <v>411</v>
      </c>
      <c r="C77" s="90" t="s">
        <v>763</v>
      </c>
      <c r="D77" s="90" t="s">
        <v>94</v>
      </c>
      <c r="E77" s="90" t="s">
        <v>293</v>
      </c>
      <c r="F77" s="95" t="s">
        <v>412</v>
      </c>
      <c r="G77" s="90" t="s">
        <v>94</v>
      </c>
      <c r="H77" s="138" t="s">
        <v>413</v>
      </c>
      <c r="I77" s="139" t="s">
        <v>410</v>
      </c>
      <c r="J77" s="140">
        <v>0</v>
      </c>
      <c r="K77" s="141">
        <f t="shared" si="10"/>
        <v>0</v>
      </c>
      <c r="L77" s="95">
        <v>0</v>
      </c>
      <c r="M77" s="141">
        <f t="shared" si="11"/>
        <v>0</v>
      </c>
      <c r="N77" s="95">
        <v>0</v>
      </c>
      <c r="O77" s="141">
        <f t="shared" si="12"/>
        <v>0</v>
      </c>
      <c r="P77" s="95">
        <v>0</v>
      </c>
      <c r="Q77" s="141">
        <f t="shared" si="13"/>
        <v>0</v>
      </c>
      <c r="R77" s="95">
        <v>0</v>
      </c>
      <c r="S77" s="141">
        <f t="shared" si="14"/>
        <v>0</v>
      </c>
      <c r="T77" s="95">
        <v>0</v>
      </c>
      <c r="U77" s="142">
        <f t="shared" si="15"/>
        <v>0</v>
      </c>
      <c r="V77" s="143">
        <f t="shared" si="16"/>
        <v>0</v>
      </c>
      <c r="W77" s="143"/>
      <c r="X77" s="143">
        <f t="shared" si="17"/>
        <v>0.0062268518518518515</v>
      </c>
      <c r="Y77" s="95">
        <v>22</v>
      </c>
      <c r="Z77" s="62"/>
      <c r="AA77" s="63"/>
      <c r="AB77" s="64" t="str">
        <f t="shared" si="18"/>
        <v>СОШ 72               </v>
      </c>
      <c r="AC77">
        <v>22</v>
      </c>
    </row>
    <row r="78" spans="1:29" ht="13.5" thickBot="1">
      <c r="A78" s="95">
        <v>23</v>
      </c>
      <c r="B78" s="90" t="s">
        <v>426</v>
      </c>
      <c r="C78" s="90" t="s">
        <v>763</v>
      </c>
      <c r="D78" s="90" t="s">
        <v>94</v>
      </c>
      <c r="E78" s="90" t="s">
        <v>381</v>
      </c>
      <c r="F78" s="95" t="s">
        <v>427</v>
      </c>
      <c r="G78" s="90" t="s">
        <v>94</v>
      </c>
      <c r="H78" s="138" t="s">
        <v>428</v>
      </c>
      <c r="I78" s="139" t="s">
        <v>425</v>
      </c>
      <c r="J78" s="140">
        <v>0</v>
      </c>
      <c r="K78" s="141">
        <f t="shared" si="10"/>
        <v>0</v>
      </c>
      <c r="L78" s="95">
        <v>0</v>
      </c>
      <c r="M78" s="141">
        <f t="shared" si="11"/>
        <v>0</v>
      </c>
      <c r="N78" s="95">
        <v>0</v>
      </c>
      <c r="O78" s="141">
        <f t="shared" si="12"/>
        <v>0</v>
      </c>
      <c r="P78" s="95">
        <v>0</v>
      </c>
      <c r="Q78" s="141">
        <f t="shared" si="13"/>
        <v>0</v>
      </c>
      <c r="R78" s="95">
        <v>0</v>
      </c>
      <c r="S78" s="141">
        <f t="shared" si="14"/>
        <v>0</v>
      </c>
      <c r="T78" s="95">
        <v>0</v>
      </c>
      <c r="U78" s="142">
        <f t="shared" si="15"/>
        <v>0</v>
      </c>
      <c r="V78" s="143">
        <f t="shared" si="16"/>
        <v>0</v>
      </c>
      <c r="W78" s="143"/>
      <c r="X78" s="143">
        <f t="shared" si="17"/>
        <v>0.006354166666666667</v>
      </c>
      <c r="Y78" s="95">
        <v>23</v>
      </c>
      <c r="Z78" s="74"/>
      <c r="AA78" s="75"/>
      <c r="AB78" s="76" t="str">
        <f t="shared" si="18"/>
        <v>СОШ 77               </v>
      </c>
      <c r="AC78">
        <v>23</v>
      </c>
    </row>
    <row r="79" spans="1:29" ht="12.75">
      <c r="A79" s="95">
        <v>24</v>
      </c>
      <c r="B79" s="90" t="s">
        <v>784</v>
      </c>
      <c r="C79" s="90" t="s">
        <v>763</v>
      </c>
      <c r="D79" s="90" t="s">
        <v>94</v>
      </c>
      <c r="E79" s="90" t="s">
        <v>393</v>
      </c>
      <c r="F79" s="95" t="s">
        <v>430</v>
      </c>
      <c r="G79" s="90" t="s">
        <v>94</v>
      </c>
      <c r="H79" s="138" t="s">
        <v>431</v>
      </c>
      <c r="I79" s="139" t="s">
        <v>429</v>
      </c>
      <c r="J79" s="140">
        <v>0</v>
      </c>
      <c r="K79" s="141">
        <f t="shared" si="10"/>
        <v>0</v>
      </c>
      <c r="L79" s="95">
        <v>0</v>
      </c>
      <c r="M79" s="141">
        <f t="shared" si="11"/>
        <v>0</v>
      </c>
      <c r="N79" s="95">
        <v>0</v>
      </c>
      <c r="O79" s="141">
        <f t="shared" si="12"/>
        <v>0</v>
      </c>
      <c r="P79" s="95">
        <v>0</v>
      </c>
      <c r="Q79" s="141">
        <f t="shared" si="13"/>
        <v>0</v>
      </c>
      <c r="R79" s="95">
        <v>0</v>
      </c>
      <c r="S79" s="141">
        <f t="shared" si="14"/>
        <v>0</v>
      </c>
      <c r="T79" s="95">
        <v>0</v>
      </c>
      <c r="U79" s="142">
        <f t="shared" si="15"/>
        <v>0</v>
      </c>
      <c r="V79" s="143">
        <f t="shared" si="16"/>
        <v>0</v>
      </c>
      <c r="W79" s="143"/>
      <c r="X79" s="143">
        <f t="shared" si="17"/>
        <v>0.006388888888888888</v>
      </c>
      <c r="Y79" s="95">
        <v>24</v>
      </c>
      <c r="Z79" s="12">
        <f>SUM(X79:X84)</f>
        <v>0.04052083333333333</v>
      </c>
      <c r="AA79">
        <f>RANK(Z79,$Z$9:$Z$108,1)</f>
        <v>6</v>
      </c>
      <c r="AB79" t="str">
        <f t="shared" si="18"/>
        <v>СОШ 2                </v>
      </c>
      <c r="AC79">
        <v>24</v>
      </c>
    </row>
    <row r="80" spans="1:29" ht="12.75">
      <c r="A80" s="95">
        <v>25</v>
      </c>
      <c r="B80" s="90" t="s">
        <v>307</v>
      </c>
      <c r="C80" s="90" t="s">
        <v>763</v>
      </c>
      <c r="D80" s="90" t="s">
        <v>94</v>
      </c>
      <c r="E80" s="90" t="s">
        <v>266</v>
      </c>
      <c r="F80" s="95" t="s">
        <v>56</v>
      </c>
      <c r="G80" s="90" t="s">
        <v>94</v>
      </c>
      <c r="H80" s="138" t="s">
        <v>308</v>
      </c>
      <c r="I80" s="139" t="s">
        <v>306</v>
      </c>
      <c r="J80" s="140">
        <v>1</v>
      </c>
      <c r="K80" s="141">
        <f t="shared" si="10"/>
        <v>0.001388888888888889</v>
      </c>
      <c r="L80" s="95">
        <v>0</v>
      </c>
      <c r="M80" s="141">
        <f t="shared" si="11"/>
        <v>0</v>
      </c>
      <c r="N80" s="95">
        <v>0</v>
      </c>
      <c r="O80" s="141">
        <f t="shared" si="12"/>
        <v>0</v>
      </c>
      <c r="P80" s="95">
        <v>0</v>
      </c>
      <c r="Q80" s="141">
        <f t="shared" si="13"/>
        <v>0</v>
      </c>
      <c r="R80" s="95">
        <v>0</v>
      </c>
      <c r="S80" s="141">
        <f t="shared" si="14"/>
        <v>0</v>
      </c>
      <c r="T80" s="95">
        <v>0</v>
      </c>
      <c r="U80" s="142">
        <f t="shared" si="15"/>
        <v>0</v>
      </c>
      <c r="V80" s="143">
        <f t="shared" si="16"/>
        <v>0.001388888888888889</v>
      </c>
      <c r="W80" s="143"/>
      <c r="X80" s="143">
        <f t="shared" si="17"/>
        <v>0.006412037037037037</v>
      </c>
      <c r="Y80" s="95">
        <v>25</v>
      </c>
      <c r="AB80" t="str">
        <f t="shared" si="18"/>
        <v>СОШ 25               </v>
      </c>
      <c r="AC80">
        <v>25</v>
      </c>
    </row>
    <row r="81" spans="1:29" ht="12.75">
      <c r="A81" s="95">
        <v>26</v>
      </c>
      <c r="B81" s="17" t="s">
        <v>439</v>
      </c>
      <c r="C81" s="17" t="s">
        <v>763</v>
      </c>
      <c r="D81" s="17" t="s">
        <v>94</v>
      </c>
      <c r="E81" s="17" t="s">
        <v>368</v>
      </c>
      <c r="F81" s="18" t="s">
        <v>440</v>
      </c>
      <c r="G81" s="17" t="s">
        <v>94</v>
      </c>
      <c r="H81" s="40" t="s">
        <v>434</v>
      </c>
      <c r="I81" s="19" t="s">
        <v>432</v>
      </c>
      <c r="J81" s="20">
        <v>0</v>
      </c>
      <c r="K81" s="21">
        <f t="shared" si="10"/>
        <v>0</v>
      </c>
      <c r="L81" s="18">
        <v>0</v>
      </c>
      <c r="M81" s="21">
        <f t="shared" si="11"/>
        <v>0</v>
      </c>
      <c r="N81" s="18">
        <v>0</v>
      </c>
      <c r="O81" s="21">
        <f t="shared" si="12"/>
        <v>0</v>
      </c>
      <c r="P81" s="18">
        <v>0</v>
      </c>
      <c r="Q81" s="21">
        <f t="shared" si="13"/>
        <v>0</v>
      </c>
      <c r="R81" s="18">
        <v>0</v>
      </c>
      <c r="S81" s="21">
        <f t="shared" si="14"/>
        <v>0</v>
      </c>
      <c r="T81" s="18">
        <v>0</v>
      </c>
      <c r="U81" s="22">
        <f t="shared" si="15"/>
        <v>0</v>
      </c>
      <c r="V81" s="26">
        <f t="shared" si="16"/>
        <v>0</v>
      </c>
      <c r="W81" s="26"/>
      <c r="X81" s="26">
        <f t="shared" si="17"/>
        <v>0.006527777777777778</v>
      </c>
      <c r="Y81" s="18">
        <v>26</v>
      </c>
      <c r="AB81" t="str">
        <f t="shared" si="18"/>
        <v>СОШ 33-1             </v>
      </c>
      <c r="AC81">
        <v>26</v>
      </c>
    </row>
    <row r="82" spans="1:29" ht="12.75">
      <c r="A82" s="95">
        <v>27</v>
      </c>
      <c r="B82" s="90" t="s">
        <v>473</v>
      </c>
      <c r="C82" s="90" t="s">
        <v>763</v>
      </c>
      <c r="D82" s="90" t="s">
        <v>94</v>
      </c>
      <c r="E82" s="90" t="s">
        <v>330</v>
      </c>
      <c r="F82" s="95" t="s">
        <v>474</v>
      </c>
      <c r="G82" s="90" t="s">
        <v>94</v>
      </c>
      <c r="H82" s="138" t="s">
        <v>475</v>
      </c>
      <c r="I82" s="139" t="s">
        <v>472</v>
      </c>
      <c r="J82" s="140">
        <v>0</v>
      </c>
      <c r="K82" s="141">
        <f t="shared" si="10"/>
        <v>0</v>
      </c>
      <c r="L82" s="95">
        <v>0</v>
      </c>
      <c r="M82" s="141">
        <f t="shared" si="11"/>
        <v>0</v>
      </c>
      <c r="N82" s="95">
        <v>0</v>
      </c>
      <c r="O82" s="141">
        <f t="shared" si="12"/>
        <v>0</v>
      </c>
      <c r="P82" s="95">
        <v>0</v>
      </c>
      <c r="Q82" s="141">
        <f t="shared" si="13"/>
        <v>0</v>
      </c>
      <c r="R82" s="95">
        <v>0</v>
      </c>
      <c r="S82" s="141">
        <f t="shared" si="14"/>
        <v>0</v>
      </c>
      <c r="T82" s="95">
        <v>0</v>
      </c>
      <c r="U82" s="142">
        <f t="shared" si="15"/>
        <v>0</v>
      </c>
      <c r="V82" s="143">
        <f t="shared" si="16"/>
        <v>0</v>
      </c>
      <c r="W82" s="143"/>
      <c r="X82" s="143">
        <f t="shared" si="17"/>
        <v>0.006979166666666667</v>
      </c>
      <c r="Y82" s="95">
        <v>28</v>
      </c>
      <c r="AB82" t="str">
        <f t="shared" si="18"/>
        <v>СОШ 49               </v>
      </c>
      <c r="AC82">
        <v>27</v>
      </c>
    </row>
    <row r="83" spans="1:29" ht="12.75">
      <c r="A83" s="95">
        <v>28</v>
      </c>
      <c r="B83" s="90" t="s">
        <v>757</v>
      </c>
      <c r="C83" s="90" t="s">
        <v>763</v>
      </c>
      <c r="D83" s="90" t="s">
        <v>94</v>
      </c>
      <c r="E83" s="90" t="s">
        <v>363</v>
      </c>
      <c r="F83" s="95" t="s">
        <v>375</v>
      </c>
      <c r="G83" s="90" t="s">
        <v>94</v>
      </c>
      <c r="H83" s="138" t="s">
        <v>373</v>
      </c>
      <c r="I83" s="139" t="s">
        <v>370</v>
      </c>
      <c r="J83" s="140">
        <v>1</v>
      </c>
      <c r="K83" s="141">
        <f t="shared" si="10"/>
        <v>0.001388888888888889</v>
      </c>
      <c r="L83" s="95">
        <v>0</v>
      </c>
      <c r="M83" s="141">
        <f t="shared" si="11"/>
        <v>0</v>
      </c>
      <c r="N83" s="95">
        <v>0</v>
      </c>
      <c r="O83" s="141">
        <f t="shared" si="12"/>
        <v>0</v>
      </c>
      <c r="P83" s="95">
        <v>0</v>
      </c>
      <c r="Q83" s="141">
        <f t="shared" si="13"/>
        <v>0</v>
      </c>
      <c r="R83" s="95">
        <v>0</v>
      </c>
      <c r="S83" s="141">
        <f t="shared" si="14"/>
        <v>0</v>
      </c>
      <c r="T83" s="95">
        <v>0</v>
      </c>
      <c r="U83" s="142">
        <f t="shared" si="15"/>
        <v>0</v>
      </c>
      <c r="V83" s="143">
        <f t="shared" si="16"/>
        <v>0.001388888888888889</v>
      </c>
      <c r="W83" s="143"/>
      <c r="X83" s="143">
        <f t="shared" si="17"/>
        <v>0.006990740740740741</v>
      </c>
      <c r="Y83" s="95">
        <v>29</v>
      </c>
      <c r="AB83" t="str">
        <f t="shared" si="18"/>
        <v>СОШ 42               </v>
      </c>
      <c r="AC83">
        <v>28</v>
      </c>
    </row>
    <row r="84" spans="1:29" ht="13.5" thickBot="1">
      <c r="A84" s="95">
        <v>29</v>
      </c>
      <c r="B84" s="90" t="s">
        <v>377</v>
      </c>
      <c r="C84" s="90" t="s">
        <v>763</v>
      </c>
      <c r="D84" s="90" t="s">
        <v>94</v>
      </c>
      <c r="E84" s="90" t="s">
        <v>343</v>
      </c>
      <c r="F84" s="95" t="s">
        <v>46</v>
      </c>
      <c r="G84" s="90" t="s">
        <v>94</v>
      </c>
      <c r="H84" s="138" t="s">
        <v>378</v>
      </c>
      <c r="I84" s="139" t="s">
        <v>376</v>
      </c>
      <c r="J84" s="140">
        <v>1</v>
      </c>
      <c r="K84" s="141">
        <f t="shared" si="10"/>
        <v>0.001388888888888889</v>
      </c>
      <c r="L84" s="95">
        <v>0</v>
      </c>
      <c r="M84" s="141">
        <f t="shared" si="11"/>
        <v>0</v>
      </c>
      <c r="N84" s="95">
        <v>0</v>
      </c>
      <c r="O84" s="141">
        <f t="shared" si="12"/>
        <v>0</v>
      </c>
      <c r="P84" s="95">
        <v>0</v>
      </c>
      <c r="Q84" s="141">
        <f t="shared" si="13"/>
        <v>0</v>
      </c>
      <c r="R84" s="95">
        <v>0</v>
      </c>
      <c r="S84" s="141">
        <f t="shared" si="14"/>
        <v>0</v>
      </c>
      <c r="T84" s="95">
        <v>0</v>
      </c>
      <c r="U84" s="142">
        <f t="shared" si="15"/>
        <v>0</v>
      </c>
      <c r="V84" s="143">
        <f t="shared" si="16"/>
        <v>0.001388888888888889</v>
      </c>
      <c r="W84" s="143"/>
      <c r="X84" s="143">
        <f t="shared" si="17"/>
        <v>0.007222222222222223</v>
      </c>
      <c r="Y84" s="95">
        <v>30</v>
      </c>
      <c r="AB84" t="str">
        <f t="shared" si="18"/>
        <v>Абрис 2              </v>
      </c>
      <c r="AC84">
        <v>29</v>
      </c>
    </row>
    <row r="85" spans="1:29" ht="12.75">
      <c r="A85" s="95">
        <v>30</v>
      </c>
      <c r="B85" s="90" t="s">
        <v>487</v>
      </c>
      <c r="C85" s="90" t="s">
        <v>763</v>
      </c>
      <c r="D85" s="90" t="s">
        <v>94</v>
      </c>
      <c r="E85" s="90" t="s">
        <v>488</v>
      </c>
      <c r="F85" s="95" t="s">
        <v>489</v>
      </c>
      <c r="G85" s="90" t="s">
        <v>94</v>
      </c>
      <c r="H85" s="138" t="s">
        <v>490</v>
      </c>
      <c r="I85" s="139" t="s">
        <v>486</v>
      </c>
      <c r="J85" s="140">
        <v>0</v>
      </c>
      <c r="K85" s="141">
        <f t="shared" si="10"/>
        <v>0</v>
      </c>
      <c r="L85" s="95">
        <v>0</v>
      </c>
      <c r="M85" s="141">
        <f t="shared" si="11"/>
        <v>0</v>
      </c>
      <c r="N85" s="95">
        <v>0</v>
      </c>
      <c r="O85" s="141">
        <f t="shared" si="12"/>
        <v>0</v>
      </c>
      <c r="P85" s="95">
        <v>0</v>
      </c>
      <c r="Q85" s="141">
        <f t="shared" si="13"/>
        <v>0</v>
      </c>
      <c r="R85" s="95">
        <v>0</v>
      </c>
      <c r="S85" s="141">
        <f t="shared" si="14"/>
        <v>0</v>
      </c>
      <c r="T85" s="95">
        <v>0</v>
      </c>
      <c r="U85" s="142">
        <f t="shared" si="15"/>
        <v>0</v>
      </c>
      <c r="V85" s="143">
        <f t="shared" si="16"/>
        <v>0</v>
      </c>
      <c r="W85" s="143"/>
      <c r="X85" s="143">
        <f t="shared" si="17"/>
        <v>0.007337962962962963</v>
      </c>
      <c r="Y85" s="95">
        <v>31</v>
      </c>
      <c r="Z85" s="57">
        <f>SUM(X85:X90)</f>
        <v>0.04553240740740741</v>
      </c>
      <c r="AA85" s="58">
        <f>RANK(Z85,$Z$9:$Z$108,1)</f>
        <v>8</v>
      </c>
      <c r="AB85" s="59" t="str">
        <f t="shared" si="18"/>
        <v>Молодость            </v>
      </c>
      <c r="AC85">
        <v>30</v>
      </c>
    </row>
    <row r="86" spans="1:29" ht="12.75">
      <c r="A86" s="95">
        <v>31</v>
      </c>
      <c r="B86" s="90" t="s">
        <v>752</v>
      </c>
      <c r="C86" s="90" t="s">
        <v>763</v>
      </c>
      <c r="D86" s="90" t="s">
        <v>94</v>
      </c>
      <c r="E86" s="90" t="s">
        <v>363</v>
      </c>
      <c r="F86" s="95" t="s">
        <v>405</v>
      </c>
      <c r="G86" s="90" t="s">
        <v>94</v>
      </c>
      <c r="H86" s="138" t="s">
        <v>406</v>
      </c>
      <c r="I86" s="139" t="s">
        <v>404</v>
      </c>
      <c r="J86" s="140">
        <v>1</v>
      </c>
      <c r="K86" s="141">
        <f t="shared" si="10"/>
        <v>0.001388888888888889</v>
      </c>
      <c r="L86" s="95">
        <v>0</v>
      </c>
      <c r="M86" s="141">
        <f t="shared" si="11"/>
        <v>0</v>
      </c>
      <c r="N86" s="95">
        <v>0</v>
      </c>
      <c r="O86" s="141">
        <f t="shared" si="12"/>
        <v>0</v>
      </c>
      <c r="P86" s="95">
        <v>0</v>
      </c>
      <c r="Q86" s="141">
        <f t="shared" si="13"/>
        <v>0</v>
      </c>
      <c r="R86" s="95">
        <v>0</v>
      </c>
      <c r="S86" s="141">
        <f t="shared" si="14"/>
        <v>0</v>
      </c>
      <c r="T86" s="95">
        <v>0</v>
      </c>
      <c r="U86" s="142">
        <f t="shared" si="15"/>
        <v>0</v>
      </c>
      <c r="V86" s="143">
        <f t="shared" si="16"/>
        <v>0.001388888888888889</v>
      </c>
      <c r="W86" s="143"/>
      <c r="X86" s="143">
        <f t="shared" si="17"/>
        <v>0.007453703703703704</v>
      </c>
      <c r="Y86" s="95">
        <v>32</v>
      </c>
      <c r="Z86" s="62"/>
      <c r="AA86" s="63"/>
      <c r="AB86" s="64" t="str">
        <f t="shared" si="18"/>
        <v>СОШ 42               </v>
      </c>
      <c r="AC86">
        <v>31</v>
      </c>
    </row>
    <row r="87" spans="1:29" ht="12.75">
      <c r="A87" s="95">
        <v>32</v>
      </c>
      <c r="B87" s="90" t="s">
        <v>334</v>
      </c>
      <c r="C87" s="90" t="s">
        <v>763</v>
      </c>
      <c r="D87" s="90" t="s">
        <v>94</v>
      </c>
      <c r="E87" s="90" t="s">
        <v>330</v>
      </c>
      <c r="F87" s="95" t="s">
        <v>335</v>
      </c>
      <c r="G87" s="90" t="s">
        <v>94</v>
      </c>
      <c r="H87" s="138" t="s">
        <v>336</v>
      </c>
      <c r="I87" s="139" t="s">
        <v>333</v>
      </c>
      <c r="J87" s="140">
        <v>1</v>
      </c>
      <c r="K87" s="141">
        <f t="shared" si="10"/>
        <v>0.001388888888888889</v>
      </c>
      <c r="L87" s="95">
        <v>0</v>
      </c>
      <c r="M87" s="141">
        <f t="shared" si="11"/>
        <v>0</v>
      </c>
      <c r="N87" s="95">
        <v>0</v>
      </c>
      <c r="O87" s="141">
        <f t="shared" si="12"/>
        <v>0</v>
      </c>
      <c r="P87" s="95">
        <v>0</v>
      </c>
      <c r="Q87" s="141">
        <f t="shared" si="13"/>
        <v>0</v>
      </c>
      <c r="R87" s="95">
        <v>0</v>
      </c>
      <c r="S87" s="141">
        <f t="shared" si="14"/>
        <v>0</v>
      </c>
      <c r="T87" s="95">
        <v>2</v>
      </c>
      <c r="U87" s="142">
        <f t="shared" si="15"/>
        <v>0.0006944444444444445</v>
      </c>
      <c r="V87" s="143">
        <f t="shared" si="16"/>
        <v>0.0020833333333333333</v>
      </c>
      <c r="W87" s="143"/>
      <c r="X87" s="143">
        <f t="shared" si="17"/>
        <v>0.007476851851851853</v>
      </c>
      <c r="Y87" s="95">
        <v>33</v>
      </c>
      <c r="Z87" s="62"/>
      <c r="AA87" s="63"/>
      <c r="AB87" s="64" t="str">
        <f t="shared" si="18"/>
        <v>СОШ 49               </v>
      </c>
      <c r="AC87">
        <v>32</v>
      </c>
    </row>
    <row r="88" spans="1:29" ht="12.75">
      <c r="A88" s="95">
        <v>33</v>
      </c>
      <c r="B88" s="90" t="s">
        <v>502</v>
      </c>
      <c r="C88" s="90" t="s">
        <v>763</v>
      </c>
      <c r="D88" s="90" t="s">
        <v>94</v>
      </c>
      <c r="E88" s="90" t="s">
        <v>266</v>
      </c>
      <c r="F88" s="95" t="s">
        <v>503</v>
      </c>
      <c r="G88" s="90" t="s">
        <v>94</v>
      </c>
      <c r="H88" s="138" t="s">
        <v>504</v>
      </c>
      <c r="I88" s="139" t="s">
        <v>501</v>
      </c>
      <c r="J88" s="140">
        <v>0</v>
      </c>
      <c r="K88" s="141">
        <f aca="true" t="shared" si="19" ref="K88:K108">J88*$K$1</f>
        <v>0</v>
      </c>
      <c r="L88" s="95">
        <v>0</v>
      </c>
      <c r="M88" s="141">
        <f aca="true" t="shared" si="20" ref="M88:M108">L88*$K$1</f>
        <v>0</v>
      </c>
      <c r="N88" s="95">
        <v>0</v>
      </c>
      <c r="O88" s="141">
        <f aca="true" t="shared" si="21" ref="O88:O108">N88*$K$1</f>
        <v>0</v>
      </c>
      <c r="P88" s="95">
        <v>0</v>
      </c>
      <c r="Q88" s="141">
        <f aca="true" t="shared" si="22" ref="Q88:Q108">P88*$K$1</f>
        <v>0</v>
      </c>
      <c r="R88" s="95">
        <v>0</v>
      </c>
      <c r="S88" s="141">
        <f aca="true" t="shared" si="23" ref="S88:S108">R88*$K$1</f>
        <v>0</v>
      </c>
      <c r="T88" s="95">
        <v>0</v>
      </c>
      <c r="U88" s="142">
        <f aca="true" t="shared" si="24" ref="U88:U108">T88*$U$1</f>
        <v>0</v>
      </c>
      <c r="V88" s="143">
        <f aca="true" t="shared" si="25" ref="V88:V108">K88+M88+O88+Q88+S88+U88</f>
        <v>0</v>
      </c>
      <c r="W88" s="143"/>
      <c r="X88" s="143">
        <f t="shared" si="17"/>
        <v>0.007673611111111111</v>
      </c>
      <c r="Y88" s="95">
        <v>34</v>
      </c>
      <c r="Z88" s="62"/>
      <c r="AA88" s="63"/>
      <c r="AB88" s="64" t="str">
        <f t="shared" si="18"/>
        <v>СОШ 25               </v>
      </c>
      <c r="AC88">
        <v>33</v>
      </c>
    </row>
    <row r="89" spans="1:29" ht="12.75">
      <c r="A89" s="95">
        <v>34</v>
      </c>
      <c r="B89" s="90" t="s">
        <v>495</v>
      </c>
      <c r="C89" s="90" t="s">
        <v>763</v>
      </c>
      <c r="D89" s="90" t="s">
        <v>94</v>
      </c>
      <c r="E89" s="90" t="s">
        <v>488</v>
      </c>
      <c r="F89" s="95" t="s">
        <v>32</v>
      </c>
      <c r="G89" s="90" t="s">
        <v>94</v>
      </c>
      <c r="H89" s="138" t="s">
        <v>496</v>
      </c>
      <c r="I89" s="139" t="s">
        <v>494</v>
      </c>
      <c r="J89" s="140">
        <v>0</v>
      </c>
      <c r="K89" s="141">
        <f t="shared" si="19"/>
        <v>0</v>
      </c>
      <c r="L89" s="95">
        <v>0</v>
      </c>
      <c r="M89" s="141">
        <f t="shared" si="20"/>
        <v>0</v>
      </c>
      <c r="N89" s="95">
        <v>0</v>
      </c>
      <c r="O89" s="141">
        <f t="shared" si="21"/>
        <v>0</v>
      </c>
      <c r="P89" s="95">
        <v>0</v>
      </c>
      <c r="Q89" s="141">
        <f t="shared" si="22"/>
        <v>0</v>
      </c>
      <c r="R89" s="95">
        <v>0</v>
      </c>
      <c r="S89" s="141">
        <f t="shared" si="23"/>
        <v>0</v>
      </c>
      <c r="T89" s="95">
        <v>1</v>
      </c>
      <c r="U89" s="142">
        <f t="shared" si="24"/>
        <v>0.00034722222222222224</v>
      </c>
      <c r="V89" s="143">
        <f t="shared" si="25"/>
        <v>0.00034722222222222224</v>
      </c>
      <c r="W89" s="143"/>
      <c r="X89" s="143">
        <f t="shared" si="17"/>
        <v>0.007766203703703703</v>
      </c>
      <c r="Y89" s="95">
        <v>35</v>
      </c>
      <c r="Z89" s="62"/>
      <c r="AA89" s="63"/>
      <c r="AB89" s="64" t="str">
        <f t="shared" si="18"/>
        <v>Молодость            </v>
      </c>
      <c r="AC89">
        <v>34</v>
      </c>
    </row>
    <row r="90" spans="1:29" ht="13.5" thickBot="1">
      <c r="A90" s="95">
        <v>35</v>
      </c>
      <c r="B90" s="90" t="s">
        <v>480</v>
      </c>
      <c r="C90" s="90" t="s">
        <v>763</v>
      </c>
      <c r="D90" s="90" t="s">
        <v>94</v>
      </c>
      <c r="E90" s="90" t="s">
        <v>343</v>
      </c>
      <c r="F90" s="95" t="s">
        <v>80</v>
      </c>
      <c r="G90" s="90" t="s">
        <v>94</v>
      </c>
      <c r="H90" s="138" t="s">
        <v>481</v>
      </c>
      <c r="I90" s="139" t="s">
        <v>479</v>
      </c>
      <c r="J90" s="140">
        <v>0</v>
      </c>
      <c r="K90" s="141">
        <f t="shared" si="19"/>
        <v>0</v>
      </c>
      <c r="L90" s="95">
        <v>0</v>
      </c>
      <c r="M90" s="141">
        <f t="shared" si="20"/>
        <v>0</v>
      </c>
      <c r="N90" s="95">
        <v>0</v>
      </c>
      <c r="O90" s="141">
        <f t="shared" si="21"/>
        <v>0</v>
      </c>
      <c r="P90" s="95">
        <v>0</v>
      </c>
      <c r="Q90" s="141">
        <f t="shared" si="22"/>
        <v>0</v>
      </c>
      <c r="R90" s="95">
        <v>0</v>
      </c>
      <c r="S90" s="141">
        <f t="shared" si="23"/>
        <v>0</v>
      </c>
      <c r="T90" s="95">
        <v>2</v>
      </c>
      <c r="U90" s="142">
        <f t="shared" si="24"/>
        <v>0.0006944444444444445</v>
      </c>
      <c r="V90" s="143">
        <f t="shared" si="25"/>
        <v>0.0006944444444444445</v>
      </c>
      <c r="W90" s="143"/>
      <c r="X90" s="143">
        <f t="shared" si="17"/>
        <v>0.007824074074074075</v>
      </c>
      <c r="Y90" s="95">
        <v>36</v>
      </c>
      <c r="Z90" s="74"/>
      <c r="AA90" s="75"/>
      <c r="AB90" s="76" t="str">
        <f t="shared" si="18"/>
        <v>Абрис 2              </v>
      </c>
      <c r="AC90">
        <v>35</v>
      </c>
    </row>
    <row r="91" spans="1:29" ht="12.75">
      <c r="A91" s="95">
        <v>36</v>
      </c>
      <c r="B91" s="90" t="s">
        <v>514</v>
      </c>
      <c r="C91" s="90" t="s">
        <v>763</v>
      </c>
      <c r="D91" s="90" t="s">
        <v>94</v>
      </c>
      <c r="E91" s="90" t="s">
        <v>515</v>
      </c>
      <c r="F91" s="95" t="s">
        <v>93</v>
      </c>
      <c r="G91" s="90" t="s">
        <v>94</v>
      </c>
      <c r="H91" s="138" t="s">
        <v>516</v>
      </c>
      <c r="I91" s="139" t="s">
        <v>513</v>
      </c>
      <c r="J91" s="140">
        <v>0</v>
      </c>
      <c r="K91" s="141">
        <f t="shared" si="19"/>
        <v>0</v>
      </c>
      <c r="L91" s="95">
        <v>0</v>
      </c>
      <c r="M91" s="141">
        <f t="shared" si="20"/>
        <v>0</v>
      </c>
      <c r="N91" s="95">
        <v>0</v>
      </c>
      <c r="O91" s="141">
        <f t="shared" si="21"/>
        <v>0</v>
      </c>
      <c r="P91" s="95">
        <v>0</v>
      </c>
      <c r="Q91" s="141">
        <f t="shared" si="22"/>
        <v>0</v>
      </c>
      <c r="R91" s="95">
        <v>0</v>
      </c>
      <c r="S91" s="141">
        <f t="shared" si="23"/>
        <v>0</v>
      </c>
      <c r="T91" s="95">
        <v>0</v>
      </c>
      <c r="U91" s="142">
        <f t="shared" si="24"/>
        <v>0</v>
      </c>
      <c r="V91" s="143">
        <f t="shared" si="25"/>
        <v>0</v>
      </c>
      <c r="W91" s="143"/>
      <c r="X91" s="143">
        <f t="shared" si="17"/>
        <v>0.007997685185185186</v>
      </c>
      <c r="Y91" s="95">
        <v>38</v>
      </c>
      <c r="Z91" s="62">
        <f>SUM(X91:X96)</f>
        <v>0.04854166666666667</v>
      </c>
      <c r="AA91">
        <f>RANK(Z91,$Z$9:$Z$108,1)</f>
        <v>10</v>
      </c>
      <c r="AB91" t="str">
        <f t="shared" si="18"/>
        <v>СОШ 43-2             </v>
      </c>
      <c r="AC91">
        <v>36</v>
      </c>
    </row>
    <row r="92" spans="1:29" ht="12.75">
      <c r="A92" s="95">
        <v>37</v>
      </c>
      <c r="B92" s="90" t="s">
        <v>380</v>
      </c>
      <c r="C92" s="90" t="s">
        <v>763</v>
      </c>
      <c r="D92" s="90" t="s">
        <v>94</v>
      </c>
      <c r="E92" s="90" t="s">
        <v>381</v>
      </c>
      <c r="F92" s="95" t="s">
        <v>382</v>
      </c>
      <c r="G92" s="90" t="s">
        <v>94</v>
      </c>
      <c r="H92" s="138" t="s">
        <v>383</v>
      </c>
      <c r="I92" s="139" t="s">
        <v>379</v>
      </c>
      <c r="J92" s="140">
        <v>1</v>
      </c>
      <c r="K92" s="141">
        <f t="shared" si="19"/>
        <v>0.001388888888888889</v>
      </c>
      <c r="L92" s="95">
        <v>0</v>
      </c>
      <c r="M92" s="141">
        <f t="shared" si="20"/>
        <v>0</v>
      </c>
      <c r="N92" s="95">
        <v>0</v>
      </c>
      <c r="O92" s="141">
        <f t="shared" si="21"/>
        <v>0</v>
      </c>
      <c r="P92" s="95">
        <v>0</v>
      </c>
      <c r="Q92" s="141">
        <f t="shared" si="22"/>
        <v>0</v>
      </c>
      <c r="R92" s="95">
        <v>0</v>
      </c>
      <c r="S92" s="141">
        <f t="shared" si="23"/>
        <v>0</v>
      </c>
      <c r="T92" s="95">
        <v>2</v>
      </c>
      <c r="U92" s="142">
        <f t="shared" si="24"/>
        <v>0.0006944444444444445</v>
      </c>
      <c r="V92" s="143">
        <f t="shared" si="25"/>
        <v>0.0020833333333333333</v>
      </c>
      <c r="W92" s="143"/>
      <c r="X92" s="143">
        <f t="shared" si="17"/>
        <v>0.007997685185185186</v>
      </c>
      <c r="Y92" s="95">
        <v>37</v>
      </c>
      <c r="AB92" t="str">
        <f t="shared" si="18"/>
        <v>СОШ 77               </v>
      </c>
      <c r="AC92">
        <v>37</v>
      </c>
    </row>
    <row r="93" spans="1:29" ht="12.75">
      <c r="A93" s="95">
        <v>38</v>
      </c>
      <c r="B93" s="90" t="s">
        <v>422</v>
      </c>
      <c r="C93" s="90" t="s">
        <v>763</v>
      </c>
      <c r="D93" s="90" t="s">
        <v>94</v>
      </c>
      <c r="E93" s="90" t="s">
        <v>277</v>
      </c>
      <c r="F93" s="95" t="s">
        <v>423</v>
      </c>
      <c r="G93" s="90" t="s">
        <v>94</v>
      </c>
      <c r="H93" s="138" t="s">
        <v>424</v>
      </c>
      <c r="I93" s="139" t="s">
        <v>421</v>
      </c>
      <c r="J93" s="140">
        <v>1</v>
      </c>
      <c r="K93" s="141">
        <f t="shared" si="19"/>
        <v>0.001388888888888889</v>
      </c>
      <c r="L93" s="95">
        <v>0</v>
      </c>
      <c r="M93" s="141">
        <f t="shared" si="20"/>
        <v>0</v>
      </c>
      <c r="N93" s="95">
        <v>0</v>
      </c>
      <c r="O93" s="141">
        <f t="shared" si="21"/>
        <v>0</v>
      </c>
      <c r="P93" s="95">
        <v>0</v>
      </c>
      <c r="Q93" s="141">
        <f t="shared" si="22"/>
        <v>0</v>
      </c>
      <c r="R93" s="95">
        <v>0</v>
      </c>
      <c r="S93" s="141">
        <f t="shared" si="23"/>
        <v>0</v>
      </c>
      <c r="T93" s="95">
        <v>1</v>
      </c>
      <c r="U93" s="142">
        <f t="shared" si="24"/>
        <v>0.00034722222222222224</v>
      </c>
      <c r="V93" s="143">
        <f t="shared" si="25"/>
        <v>0.0017361111111111112</v>
      </c>
      <c r="W93" s="143"/>
      <c r="X93" s="143">
        <f t="shared" si="17"/>
        <v>0.00806712962962963</v>
      </c>
      <c r="Y93" s="95">
        <v>39</v>
      </c>
      <c r="AB93" t="str">
        <f t="shared" si="18"/>
        <v>СОШ 11               </v>
      </c>
      <c r="AC93">
        <v>38</v>
      </c>
    </row>
    <row r="94" spans="1:29" ht="12.75">
      <c r="A94" s="95">
        <v>39</v>
      </c>
      <c r="B94" s="90" t="s">
        <v>518</v>
      </c>
      <c r="C94" s="90" t="s">
        <v>763</v>
      </c>
      <c r="D94" s="90" t="s">
        <v>94</v>
      </c>
      <c r="E94" s="90" t="s">
        <v>515</v>
      </c>
      <c r="F94" s="95" t="s">
        <v>38</v>
      </c>
      <c r="G94" s="90" t="s">
        <v>94</v>
      </c>
      <c r="H94" s="138" t="s">
        <v>519</v>
      </c>
      <c r="I94" s="139" t="s">
        <v>517</v>
      </c>
      <c r="J94" s="140">
        <v>0</v>
      </c>
      <c r="K94" s="141">
        <f t="shared" si="19"/>
        <v>0</v>
      </c>
      <c r="L94" s="95">
        <v>0</v>
      </c>
      <c r="M94" s="141">
        <f t="shared" si="20"/>
        <v>0</v>
      </c>
      <c r="N94" s="95">
        <v>0</v>
      </c>
      <c r="O94" s="141">
        <f t="shared" si="21"/>
        <v>0</v>
      </c>
      <c r="P94" s="95">
        <v>0</v>
      </c>
      <c r="Q94" s="141">
        <f t="shared" si="22"/>
        <v>0</v>
      </c>
      <c r="R94" s="95">
        <v>0</v>
      </c>
      <c r="S94" s="141">
        <f t="shared" si="23"/>
        <v>0</v>
      </c>
      <c r="T94" s="95">
        <v>0</v>
      </c>
      <c r="U94" s="142">
        <f t="shared" si="24"/>
        <v>0</v>
      </c>
      <c r="V94" s="143">
        <f t="shared" si="25"/>
        <v>0</v>
      </c>
      <c r="W94" s="143"/>
      <c r="X94" s="143">
        <f t="shared" si="17"/>
        <v>0.008078703703703704</v>
      </c>
      <c r="Y94" s="95">
        <v>40</v>
      </c>
      <c r="AB94" t="str">
        <f t="shared" si="18"/>
        <v>СОШ 43-2             </v>
      </c>
      <c r="AC94">
        <v>39</v>
      </c>
    </row>
    <row r="95" spans="1:29" ht="12.75">
      <c r="A95" s="95">
        <v>40</v>
      </c>
      <c r="B95" s="90" t="s">
        <v>338</v>
      </c>
      <c r="C95" s="90" t="s">
        <v>763</v>
      </c>
      <c r="D95" s="90" t="s">
        <v>94</v>
      </c>
      <c r="E95" s="90" t="s">
        <v>277</v>
      </c>
      <c r="F95" s="95" t="s">
        <v>339</v>
      </c>
      <c r="G95" s="90" t="s">
        <v>94</v>
      </c>
      <c r="H95" s="138" t="s">
        <v>340</v>
      </c>
      <c r="I95" s="139" t="s">
        <v>337</v>
      </c>
      <c r="J95" s="140">
        <v>1</v>
      </c>
      <c r="K95" s="141">
        <f t="shared" si="19"/>
        <v>0.001388888888888889</v>
      </c>
      <c r="L95" s="95">
        <v>0</v>
      </c>
      <c r="M95" s="141">
        <f t="shared" si="20"/>
        <v>0</v>
      </c>
      <c r="N95" s="95">
        <v>0</v>
      </c>
      <c r="O95" s="141">
        <f t="shared" si="21"/>
        <v>0</v>
      </c>
      <c r="P95" s="95">
        <v>1</v>
      </c>
      <c r="Q95" s="141">
        <f t="shared" si="22"/>
        <v>0.001388888888888889</v>
      </c>
      <c r="R95" s="95">
        <v>0</v>
      </c>
      <c r="S95" s="141">
        <f t="shared" si="23"/>
        <v>0</v>
      </c>
      <c r="T95" s="95">
        <v>0</v>
      </c>
      <c r="U95" s="142">
        <f t="shared" si="24"/>
        <v>0</v>
      </c>
      <c r="V95" s="143">
        <f t="shared" si="25"/>
        <v>0.002777777777777778</v>
      </c>
      <c r="W95" s="143"/>
      <c r="X95" s="143">
        <f t="shared" si="17"/>
        <v>0.00818287037037037</v>
      </c>
      <c r="Y95" s="95">
        <v>41</v>
      </c>
      <c r="AB95" t="str">
        <f t="shared" si="18"/>
        <v>СОШ 11               </v>
      </c>
      <c r="AC95">
        <v>40</v>
      </c>
    </row>
    <row r="96" spans="1:29" ht="13.5" thickBot="1">
      <c r="A96" s="95">
        <v>41</v>
      </c>
      <c r="B96" s="90" t="s">
        <v>527</v>
      </c>
      <c r="C96" s="90" t="s">
        <v>763</v>
      </c>
      <c r="D96" s="90" t="s">
        <v>94</v>
      </c>
      <c r="E96" s="90" t="s">
        <v>446</v>
      </c>
      <c r="F96" s="95" t="s">
        <v>83</v>
      </c>
      <c r="G96" s="90" t="s">
        <v>94</v>
      </c>
      <c r="H96" s="138" t="s">
        <v>528</v>
      </c>
      <c r="I96" s="139" t="s">
        <v>42</v>
      </c>
      <c r="J96" s="140">
        <v>0</v>
      </c>
      <c r="K96" s="141">
        <f t="shared" si="19"/>
        <v>0</v>
      </c>
      <c r="L96" s="95">
        <v>0</v>
      </c>
      <c r="M96" s="141">
        <f t="shared" si="20"/>
        <v>0</v>
      </c>
      <c r="N96" s="95">
        <v>0</v>
      </c>
      <c r="O96" s="141">
        <f t="shared" si="21"/>
        <v>0</v>
      </c>
      <c r="P96" s="95">
        <v>0</v>
      </c>
      <c r="Q96" s="141">
        <f t="shared" si="22"/>
        <v>0</v>
      </c>
      <c r="R96" s="95">
        <v>0</v>
      </c>
      <c r="S96" s="141">
        <f t="shared" si="23"/>
        <v>0</v>
      </c>
      <c r="T96" s="95">
        <v>0</v>
      </c>
      <c r="U96" s="142">
        <f t="shared" si="24"/>
        <v>0</v>
      </c>
      <c r="V96" s="143">
        <f t="shared" si="25"/>
        <v>0</v>
      </c>
      <c r="W96" s="143"/>
      <c r="X96" s="143">
        <f t="shared" si="17"/>
        <v>0.008217592592592594</v>
      </c>
      <c r="Y96" s="95">
        <v>42</v>
      </c>
      <c r="AB96" t="str">
        <f t="shared" si="18"/>
        <v>СОШ 43-1             </v>
      </c>
      <c r="AC96">
        <v>41</v>
      </c>
    </row>
    <row r="97" spans="1:29" ht="12.75">
      <c r="A97" s="95">
        <v>42</v>
      </c>
      <c r="B97" s="90" t="s">
        <v>529</v>
      </c>
      <c r="C97" s="90" t="s">
        <v>763</v>
      </c>
      <c r="D97" s="90" t="s">
        <v>94</v>
      </c>
      <c r="E97" s="90" t="s">
        <v>393</v>
      </c>
      <c r="F97" s="95" t="s">
        <v>31</v>
      </c>
      <c r="G97" s="90" t="s">
        <v>94</v>
      </c>
      <c r="H97" s="138" t="s">
        <v>530</v>
      </c>
      <c r="I97" s="139" t="s">
        <v>43</v>
      </c>
      <c r="J97" s="140">
        <v>0</v>
      </c>
      <c r="K97" s="141">
        <f t="shared" si="19"/>
        <v>0</v>
      </c>
      <c r="L97" s="95">
        <v>0</v>
      </c>
      <c r="M97" s="141">
        <f t="shared" si="20"/>
        <v>0</v>
      </c>
      <c r="N97" s="95">
        <v>0</v>
      </c>
      <c r="O97" s="141">
        <f t="shared" si="21"/>
        <v>0</v>
      </c>
      <c r="P97" s="95">
        <v>0</v>
      </c>
      <c r="Q97" s="141">
        <f t="shared" si="22"/>
        <v>0</v>
      </c>
      <c r="R97" s="95">
        <v>0</v>
      </c>
      <c r="S97" s="141">
        <f t="shared" si="23"/>
        <v>0</v>
      </c>
      <c r="T97" s="95">
        <v>0</v>
      </c>
      <c r="U97" s="142">
        <f t="shared" si="24"/>
        <v>0</v>
      </c>
      <c r="V97" s="143">
        <f t="shared" si="25"/>
        <v>0</v>
      </c>
      <c r="W97" s="143"/>
      <c r="X97" s="143">
        <f t="shared" si="17"/>
        <v>0.008263888888888888</v>
      </c>
      <c r="Y97" s="95">
        <v>43</v>
      </c>
      <c r="Z97" s="57">
        <f>SUM(X97:X102)</f>
        <v>0.05136574074074074</v>
      </c>
      <c r="AA97" s="58">
        <f>RANK(Z97,$Z$9:$Z$108,1)</f>
        <v>11</v>
      </c>
      <c r="AB97" s="59" t="str">
        <f t="shared" si="18"/>
        <v>СОШ 2                </v>
      </c>
      <c r="AC97">
        <v>42</v>
      </c>
    </row>
    <row r="98" spans="1:29" ht="12.75">
      <c r="A98" s="95">
        <v>43</v>
      </c>
      <c r="B98" s="90" t="s">
        <v>452</v>
      </c>
      <c r="C98" s="90" t="s">
        <v>763</v>
      </c>
      <c r="D98" s="90" t="s">
        <v>94</v>
      </c>
      <c r="E98" s="90" t="s">
        <v>368</v>
      </c>
      <c r="F98" s="95" t="s">
        <v>66</v>
      </c>
      <c r="G98" s="90" t="s">
        <v>94</v>
      </c>
      <c r="H98" s="138" t="s">
        <v>453</v>
      </c>
      <c r="I98" s="139" t="s">
        <v>451</v>
      </c>
      <c r="J98" s="140">
        <v>1</v>
      </c>
      <c r="K98" s="141">
        <f t="shared" si="19"/>
        <v>0.001388888888888889</v>
      </c>
      <c r="L98" s="95">
        <v>0</v>
      </c>
      <c r="M98" s="141">
        <f t="shared" si="20"/>
        <v>0</v>
      </c>
      <c r="N98" s="95">
        <v>0</v>
      </c>
      <c r="O98" s="141">
        <f t="shared" si="21"/>
        <v>0</v>
      </c>
      <c r="P98" s="95">
        <v>0</v>
      </c>
      <c r="Q98" s="141">
        <f t="shared" si="22"/>
        <v>0</v>
      </c>
      <c r="R98" s="95">
        <v>0</v>
      </c>
      <c r="S98" s="141">
        <f t="shared" si="23"/>
        <v>0</v>
      </c>
      <c r="T98" s="95">
        <v>1</v>
      </c>
      <c r="U98" s="142">
        <f t="shared" si="24"/>
        <v>0.00034722222222222224</v>
      </c>
      <c r="V98" s="143">
        <f t="shared" si="25"/>
        <v>0.0017361111111111112</v>
      </c>
      <c r="W98" s="143"/>
      <c r="X98" s="143">
        <f t="shared" si="17"/>
        <v>0.008368055555555556</v>
      </c>
      <c r="Y98" s="95">
        <v>44</v>
      </c>
      <c r="Z98" s="62"/>
      <c r="AA98" s="63"/>
      <c r="AB98" s="64" t="str">
        <f t="shared" si="18"/>
        <v>СОШ 33-1             </v>
      </c>
      <c r="AC98">
        <v>43</v>
      </c>
    </row>
    <row r="99" spans="1:29" ht="12.75">
      <c r="A99" s="95">
        <v>44</v>
      </c>
      <c r="B99" s="90" t="s">
        <v>527</v>
      </c>
      <c r="C99" s="90" t="s">
        <v>763</v>
      </c>
      <c r="D99" s="90" t="s">
        <v>94</v>
      </c>
      <c r="E99" s="90" t="s">
        <v>515</v>
      </c>
      <c r="F99" s="95" t="s">
        <v>531</v>
      </c>
      <c r="G99" s="90" t="s">
        <v>94</v>
      </c>
      <c r="H99" s="138" t="s">
        <v>532</v>
      </c>
      <c r="I99" s="139" t="s">
        <v>33</v>
      </c>
      <c r="J99" s="140">
        <v>0</v>
      </c>
      <c r="K99" s="141">
        <f t="shared" si="19"/>
        <v>0</v>
      </c>
      <c r="L99" s="95">
        <v>0</v>
      </c>
      <c r="M99" s="141">
        <f t="shared" si="20"/>
        <v>0</v>
      </c>
      <c r="N99" s="95">
        <v>0</v>
      </c>
      <c r="O99" s="141">
        <f t="shared" si="21"/>
        <v>0</v>
      </c>
      <c r="P99" s="95">
        <v>0</v>
      </c>
      <c r="Q99" s="141">
        <f t="shared" si="22"/>
        <v>0</v>
      </c>
      <c r="R99" s="95">
        <v>0</v>
      </c>
      <c r="S99" s="141">
        <f t="shared" si="23"/>
        <v>0</v>
      </c>
      <c r="T99" s="95">
        <v>0</v>
      </c>
      <c r="U99" s="142">
        <f t="shared" si="24"/>
        <v>0</v>
      </c>
      <c r="V99" s="143">
        <f t="shared" si="25"/>
        <v>0</v>
      </c>
      <c r="W99" s="143"/>
      <c r="X99" s="143">
        <f t="shared" si="17"/>
        <v>0.008368055555555556</v>
      </c>
      <c r="Y99" s="95">
        <v>45</v>
      </c>
      <c r="Z99" s="62"/>
      <c r="AA99" s="63"/>
      <c r="AB99" s="64" t="str">
        <f t="shared" si="18"/>
        <v>СОШ 43-2             </v>
      </c>
      <c r="AC99">
        <v>44</v>
      </c>
    </row>
    <row r="100" spans="1:29" ht="12.75">
      <c r="A100" s="95">
        <v>45</v>
      </c>
      <c r="B100" s="90" t="s">
        <v>462</v>
      </c>
      <c r="C100" s="90" t="s">
        <v>763</v>
      </c>
      <c r="D100" s="90" t="s">
        <v>94</v>
      </c>
      <c r="E100" s="90" t="s">
        <v>368</v>
      </c>
      <c r="F100" s="95" t="s">
        <v>463</v>
      </c>
      <c r="G100" s="90" t="s">
        <v>94</v>
      </c>
      <c r="H100" s="138" t="s">
        <v>464</v>
      </c>
      <c r="I100" s="139" t="s">
        <v>461</v>
      </c>
      <c r="J100" s="140">
        <v>1</v>
      </c>
      <c r="K100" s="141">
        <f t="shared" si="19"/>
        <v>0.001388888888888889</v>
      </c>
      <c r="L100" s="95">
        <v>0</v>
      </c>
      <c r="M100" s="141">
        <f t="shared" si="20"/>
        <v>0</v>
      </c>
      <c r="N100" s="95">
        <v>0</v>
      </c>
      <c r="O100" s="141">
        <f t="shared" si="21"/>
        <v>0</v>
      </c>
      <c r="P100" s="95">
        <v>0</v>
      </c>
      <c r="Q100" s="141">
        <f t="shared" si="22"/>
        <v>0</v>
      </c>
      <c r="R100" s="95">
        <v>0</v>
      </c>
      <c r="S100" s="141">
        <f t="shared" si="23"/>
        <v>0</v>
      </c>
      <c r="T100" s="95">
        <v>1</v>
      </c>
      <c r="U100" s="142">
        <f t="shared" si="24"/>
        <v>0.00034722222222222224</v>
      </c>
      <c r="V100" s="143">
        <f t="shared" si="25"/>
        <v>0.0017361111111111112</v>
      </c>
      <c r="W100" s="143"/>
      <c r="X100" s="143">
        <f t="shared" si="17"/>
        <v>0.008518518518518519</v>
      </c>
      <c r="Y100" s="95">
        <v>46</v>
      </c>
      <c r="Z100" s="62"/>
      <c r="AA100" s="63"/>
      <c r="AB100" s="64" t="str">
        <f t="shared" si="18"/>
        <v>СОШ 33-1             </v>
      </c>
      <c r="AC100">
        <v>45</v>
      </c>
    </row>
    <row r="101" spans="1:29" ht="12.75">
      <c r="A101" s="95">
        <v>46</v>
      </c>
      <c r="B101" s="90" t="s">
        <v>511</v>
      </c>
      <c r="C101" s="90" t="s">
        <v>763</v>
      </c>
      <c r="D101" s="90" t="s">
        <v>94</v>
      </c>
      <c r="E101" s="90" t="s">
        <v>343</v>
      </c>
      <c r="F101" s="95" t="s">
        <v>87</v>
      </c>
      <c r="G101" s="90" t="s">
        <v>94</v>
      </c>
      <c r="H101" s="138" t="s">
        <v>512</v>
      </c>
      <c r="I101" s="139" t="s">
        <v>61</v>
      </c>
      <c r="J101" s="140">
        <v>0</v>
      </c>
      <c r="K101" s="141">
        <f t="shared" si="19"/>
        <v>0</v>
      </c>
      <c r="L101" s="95">
        <v>0</v>
      </c>
      <c r="M101" s="141">
        <f t="shared" si="20"/>
        <v>0</v>
      </c>
      <c r="N101" s="95">
        <v>0</v>
      </c>
      <c r="O101" s="141">
        <f t="shared" si="21"/>
        <v>0</v>
      </c>
      <c r="P101" s="95">
        <v>0</v>
      </c>
      <c r="Q101" s="141">
        <f t="shared" si="22"/>
        <v>0</v>
      </c>
      <c r="R101" s="95">
        <v>0</v>
      </c>
      <c r="S101" s="141">
        <f t="shared" si="23"/>
        <v>0</v>
      </c>
      <c r="T101" s="95">
        <v>2</v>
      </c>
      <c r="U101" s="142">
        <f t="shared" si="24"/>
        <v>0.0006944444444444445</v>
      </c>
      <c r="V101" s="143">
        <f t="shared" si="25"/>
        <v>0.0006944444444444445</v>
      </c>
      <c r="W101" s="143"/>
      <c r="X101" s="143">
        <f t="shared" si="17"/>
        <v>0.008564814814814815</v>
      </c>
      <c r="Y101" s="95">
        <v>47</v>
      </c>
      <c r="Z101" s="62"/>
      <c r="AA101" s="63"/>
      <c r="AB101" s="64" t="str">
        <f t="shared" si="18"/>
        <v>Абрис 2              </v>
      </c>
      <c r="AC101">
        <v>46</v>
      </c>
    </row>
    <row r="102" spans="1:29" ht="13.5" thickBot="1">
      <c r="A102" s="95">
        <v>47</v>
      </c>
      <c r="B102" s="90" t="s">
        <v>542</v>
      </c>
      <c r="C102" s="90" t="s">
        <v>763</v>
      </c>
      <c r="D102" s="90" t="s">
        <v>94</v>
      </c>
      <c r="E102" s="90" t="s">
        <v>515</v>
      </c>
      <c r="F102" s="95" t="s">
        <v>37</v>
      </c>
      <c r="G102" s="90" t="s">
        <v>94</v>
      </c>
      <c r="H102" s="138" t="s">
        <v>543</v>
      </c>
      <c r="I102" s="139" t="s">
        <v>63</v>
      </c>
      <c r="J102" s="140">
        <v>0</v>
      </c>
      <c r="K102" s="141">
        <f t="shared" si="19"/>
        <v>0</v>
      </c>
      <c r="L102" s="95">
        <v>0</v>
      </c>
      <c r="M102" s="141">
        <f t="shared" si="20"/>
        <v>0</v>
      </c>
      <c r="N102" s="95">
        <v>0</v>
      </c>
      <c r="O102" s="141">
        <f t="shared" si="21"/>
        <v>0</v>
      </c>
      <c r="P102" s="95">
        <v>0</v>
      </c>
      <c r="Q102" s="141">
        <f t="shared" si="22"/>
        <v>0</v>
      </c>
      <c r="R102" s="95">
        <v>0</v>
      </c>
      <c r="S102" s="141">
        <f t="shared" si="23"/>
        <v>0</v>
      </c>
      <c r="T102" s="95">
        <v>0</v>
      </c>
      <c r="U102" s="142">
        <f t="shared" si="24"/>
        <v>0</v>
      </c>
      <c r="V102" s="143">
        <f t="shared" si="25"/>
        <v>0</v>
      </c>
      <c r="W102" s="143"/>
      <c r="X102" s="143">
        <f t="shared" si="17"/>
        <v>0.009282407407407408</v>
      </c>
      <c r="Y102" s="95">
        <v>48</v>
      </c>
      <c r="Z102" s="74"/>
      <c r="AA102" s="75" t="e">
        <f>RANK(Z102,$Z$9:$Z$108,1)</f>
        <v>#N/A</v>
      </c>
      <c r="AB102" s="76" t="str">
        <f t="shared" si="18"/>
        <v>СОШ 43-2             </v>
      </c>
      <c r="AC102">
        <v>47</v>
      </c>
    </row>
    <row r="103" spans="1:29" ht="12.75">
      <c r="A103" s="95">
        <v>48</v>
      </c>
      <c r="B103" s="90" t="s">
        <v>566</v>
      </c>
      <c r="C103" s="90" t="s">
        <v>763</v>
      </c>
      <c r="D103" s="90" t="s">
        <v>94</v>
      </c>
      <c r="E103" s="90" t="s">
        <v>446</v>
      </c>
      <c r="F103" s="95" t="s">
        <v>567</v>
      </c>
      <c r="G103" s="90" t="s">
        <v>94</v>
      </c>
      <c r="H103" s="138" t="s">
        <v>568</v>
      </c>
      <c r="I103" s="139" t="s">
        <v>45</v>
      </c>
      <c r="J103" s="140">
        <v>0</v>
      </c>
      <c r="K103" s="141">
        <f t="shared" si="19"/>
        <v>0</v>
      </c>
      <c r="L103" s="95">
        <v>0</v>
      </c>
      <c r="M103" s="141">
        <f t="shared" si="20"/>
        <v>0</v>
      </c>
      <c r="N103" s="95">
        <v>0</v>
      </c>
      <c r="O103" s="141">
        <f t="shared" si="21"/>
        <v>0</v>
      </c>
      <c r="P103" s="95">
        <v>0</v>
      </c>
      <c r="Q103" s="141">
        <f t="shared" si="22"/>
        <v>0</v>
      </c>
      <c r="R103" s="95">
        <v>0</v>
      </c>
      <c r="S103" s="141">
        <f t="shared" si="23"/>
        <v>0</v>
      </c>
      <c r="T103" s="95">
        <v>0</v>
      </c>
      <c r="U103" s="142">
        <f t="shared" si="24"/>
        <v>0</v>
      </c>
      <c r="V103" s="143">
        <f t="shared" si="25"/>
        <v>0</v>
      </c>
      <c r="W103" s="143"/>
      <c r="X103" s="143">
        <f>H103+V103-W103</f>
        <v>0.010243055555555556</v>
      </c>
      <c r="Y103" s="95">
        <v>49</v>
      </c>
      <c r="Z103" s="57">
        <f>SUM(X103:X107)</f>
        <v>0.05545138888888888</v>
      </c>
      <c r="AA103" s="58">
        <f>RANK(Z103,$Z$9:$Z$108,1)</f>
        <v>13</v>
      </c>
      <c r="AB103" s="59" t="str">
        <f t="shared" si="18"/>
        <v>СОШ 43-1             </v>
      </c>
      <c r="AC103">
        <v>48</v>
      </c>
    </row>
    <row r="104" spans="1:29" ht="12.75">
      <c r="A104" s="95">
        <v>49</v>
      </c>
      <c r="B104" s="90" t="s">
        <v>551</v>
      </c>
      <c r="C104" s="90" t="s">
        <v>763</v>
      </c>
      <c r="D104" s="90" t="s">
        <v>94</v>
      </c>
      <c r="E104" s="90" t="s">
        <v>488</v>
      </c>
      <c r="F104" s="95" t="s">
        <v>51</v>
      </c>
      <c r="G104" s="90" t="s">
        <v>94</v>
      </c>
      <c r="H104" s="138" t="s">
        <v>550</v>
      </c>
      <c r="I104" s="139" t="s">
        <v>547</v>
      </c>
      <c r="J104" s="140">
        <v>0</v>
      </c>
      <c r="K104" s="141">
        <f t="shared" si="19"/>
        <v>0</v>
      </c>
      <c r="L104" s="95">
        <v>0</v>
      </c>
      <c r="M104" s="141">
        <f t="shared" si="20"/>
        <v>0</v>
      </c>
      <c r="N104" s="95">
        <v>0</v>
      </c>
      <c r="O104" s="141">
        <f t="shared" si="21"/>
        <v>0</v>
      </c>
      <c r="P104" s="95">
        <v>0</v>
      </c>
      <c r="Q104" s="141">
        <f t="shared" si="22"/>
        <v>0</v>
      </c>
      <c r="R104" s="95">
        <v>0</v>
      </c>
      <c r="S104" s="141">
        <f t="shared" si="23"/>
        <v>0</v>
      </c>
      <c r="T104" s="95">
        <v>2</v>
      </c>
      <c r="U104" s="142">
        <f t="shared" si="24"/>
        <v>0.0006944444444444445</v>
      </c>
      <c r="V104" s="143">
        <f t="shared" si="25"/>
        <v>0.0006944444444444445</v>
      </c>
      <c r="W104" s="143"/>
      <c r="X104" s="143">
        <f>H104+V104</f>
        <v>0.010393518518518517</v>
      </c>
      <c r="Y104" s="95">
        <v>50</v>
      </c>
      <c r="Z104" s="62"/>
      <c r="AA104" s="63"/>
      <c r="AB104" s="64" t="str">
        <f t="shared" si="18"/>
        <v>Молодость            </v>
      </c>
      <c r="AC104">
        <v>49</v>
      </c>
    </row>
    <row r="105" spans="1:29" ht="12.75">
      <c r="A105" s="95">
        <v>50</v>
      </c>
      <c r="B105" s="164" t="s">
        <v>787</v>
      </c>
      <c r="C105" s="164" t="s">
        <v>763</v>
      </c>
      <c r="D105" s="90" t="s">
        <v>94</v>
      </c>
      <c r="E105" s="164" t="s">
        <v>277</v>
      </c>
      <c r="F105" s="95">
        <v>142</v>
      </c>
      <c r="G105" s="90" t="s">
        <v>94</v>
      </c>
      <c r="H105" s="138">
        <v>0.010416666666666666</v>
      </c>
      <c r="I105" s="90"/>
      <c r="J105" s="140">
        <v>0</v>
      </c>
      <c r="K105" s="141">
        <f t="shared" si="19"/>
        <v>0</v>
      </c>
      <c r="L105" s="95">
        <v>0</v>
      </c>
      <c r="M105" s="141">
        <f t="shared" si="20"/>
        <v>0</v>
      </c>
      <c r="N105" s="95">
        <v>0</v>
      </c>
      <c r="O105" s="141">
        <f t="shared" si="21"/>
        <v>0</v>
      </c>
      <c r="P105" s="95">
        <v>0</v>
      </c>
      <c r="Q105" s="141">
        <f t="shared" si="22"/>
        <v>0</v>
      </c>
      <c r="R105" s="95">
        <v>0</v>
      </c>
      <c r="S105" s="141">
        <f t="shared" si="23"/>
        <v>0</v>
      </c>
      <c r="T105" s="95">
        <v>0</v>
      </c>
      <c r="U105" s="142">
        <f t="shared" si="24"/>
        <v>0</v>
      </c>
      <c r="V105" s="143">
        <f t="shared" si="25"/>
        <v>0</v>
      </c>
      <c r="W105" s="143"/>
      <c r="X105" s="143">
        <f>H105+V105</f>
        <v>0.010416666666666666</v>
      </c>
      <c r="Y105" s="95">
        <v>41</v>
      </c>
      <c r="Z105" s="62"/>
      <c r="AA105" s="63"/>
      <c r="AB105" s="64" t="str">
        <f t="shared" si="18"/>
        <v>СОШ 11               </v>
      </c>
      <c r="AC105">
        <v>50</v>
      </c>
    </row>
    <row r="106" spans="1:29" ht="12.75">
      <c r="A106" s="95">
        <v>51</v>
      </c>
      <c r="B106" s="90" t="s">
        <v>569</v>
      </c>
      <c r="C106" s="90" t="s">
        <v>763</v>
      </c>
      <c r="D106" s="90" t="s">
        <v>94</v>
      </c>
      <c r="E106" s="90" t="s">
        <v>446</v>
      </c>
      <c r="F106" s="95" t="s">
        <v>570</v>
      </c>
      <c r="G106" s="90" t="s">
        <v>94</v>
      </c>
      <c r="H106" s="138" t="s">
        <v>571</v>
      </c>
      <c r="I106" s="139" t="s">
        <v>54</v>
      </c>
      <c r="J106" s="140">
        <v>0</v>
      </c>
      <c r="K106" s="141">
        <f t="shared" si="19"/>
        <v>0</v>
      </c>
      <c r="L106" s="95">
        <v>0</v>
      </c>
      <c r="M106" s="141">
        <f t="shared" si="20"/>
        <v>0</v>
      </c>
      <c r="N106" s="95">
        <v>0</v>
      </c>
      <c r="O106" s="141">
        <f t="shared" si="21"/>
        <v>0</v>
      </c>
      <c r="P106" s="95">
        <v>0</v>
      </c>
      <c r="Q106" s="141">
        <f t="shared" si="22"/>
        <v>0</v>
      </c>
      <c r="R106" s="95">
        <v>0</v>
      </c>
      <c r="S106" s="141">
        <f t="shared" si="23"/>
        <v>0</v>
      </c>
      <c r="T106" s="95">
        <v>1</v>
      </c>
      <c r="U106" s="142">
        <f t="shared" si="24"/>
        <v>0.00034722222222222224</v>
      </c>
      <c r="V106" s="143">
        <f t="shared" si="25"/>
        <v>0.00034722222222222224</v>
      </c>
      <c r="W106" s="143"/>
      <c r="X106" s="143">
        <f>H106+V106</f>
        <v>0.01150462962962963</v>
      </c>
      <c r="Y106" s="95">
        <v>51</v>
      </c>
      <c r="Z106" s="62"/>
      <c r="AA106" s="63"/>
      <c r="AB106" s="64" t="str">
        <f t="shared" si="18"/>
        <v>СОШ 43-1             </v>
      </c>
      <c r="AC106">
        <v>51</v>
      </c>
    </row>
    <row r="107" spans="1:29" ht="12.75">
      <c r="A107" s="95">
        <v>52</v>
      </c>
      <c r="B107" s="17" t="s">
        <v>559</v>
      </c>
      <c r="C107" s="17" t="s">
        <v>763</v>
      </c>
      <c r="D107" s="17" t="s">
        <v>94</v>
      </c>
      <c r="E107" s="17" t="s">
        <v>368</v>
      </c>
      <c r="F107" s="18" t="s">
        <v>560</v>
      </c>
      <c r="G107" s="17" t="s">
        <v>94</v>
      </c>
      <c r="H107" s="40" t="s">
        <v>561</v>
      </c>
      <c r="I107" s="19" t="s">
        <v>44</v>
      </c>
      <c r="J107" s="20">
        <v>1</v>
      </c>
      <c r="K107" s="21">
        <f t="shared" si="19"/>
        <v>0.001388888888888889</v>
      </c>
      <c r="L107" s="18">
        <v>0</v>
      </c>
      <c r="M107" s="21">
        <f t="shared" si="20"/>
        <v>0</v>
      </c>
      <c r="N107" s="18">
        <v>0</v>
      </c>
      <c r="O107" s="21">
        <f t="shared" si="21"/>
        <v>0</v>
      </c>
      <c r="P107" s="18">
        <v>1</v>
      </c>
      <c r="Q107" s="21">
        <f t="shared" si="22"/>
        <v>0.001388888888888889</v>
      </c>
      <c r="R107" s="18">
        <v>0</v>
      </c>
      <c r="S107" s="21">
        <f t="shared" si="23"/>
        <v>0</v>
      </c>
      <c r="T107" s="18">
        <v>0</v>
      </c>
      <c r="U107" s="22">
        <f t="shared" si="24"/>
        <v>0</v>
      </c>
      <c r="V107" s="26">
        <f t="shared" si="25"/>
        <v>0.002777777777777778</v>
      </c>
      <c r="W107" s="26"/>
      <c r="X107" s="26">
        <f>H107+V107</f>
        <v>0.01289351851851852</v>
      </c>
      <c r="Y107" s="18">
        <v>52</v>
      </c>
      <c r="Z107" s="62"/>
      <c r="AA107" s="63"/>
      <c r="AB107" s="64" t="str">
        <f t="shared" si="18"/>
        <v>СОШ 33-1             </v>
      </c>
      <c r="AC107">
        <v>52</v>
      </c>
    </row>
    <row r="108" spans="1:29" ht="13.5" thickBot="1">
      <c r="A108" s="95">
        <v>54</v>
      </c>
      <c r="B108" s="17" t="s">
        <v>573</v>
      </c>
      <c r="C108" s="17" t="s">
        <v>763</v>
      </c>
      <c r="D108" s="17" t="s">
        <v>94</v>
      </c>
      <c r="E108" s="17" t="s">
        <v>446</v>
      </c>
      <c r="F108" s="18" t="s">
        <v>57</v>
      </c>
      <c r="G108" s="17" t="s">
        <v>94</v>
      </c>
      <c r="H108" s="40" t="s">
        <v>574</v>
      </c>
      <c r="I108" s="19" t="s">
        <v>572</v>
      </c>
      <c r="J108" s="20">
        <v>0</v>
      </c>
      <c r="K108" s="21">
        <f t="shared" si="19"/>
        <v>0</v>
      </c>
      <c r="L108" s="18">
        <v>0</v>
      </c>
      <c r="M108" s="21">
        <f t="shared" si="20"/>
        <v>0</v>
      </c>
      <c r="N108" s="18">
        <v>0</v>
      </c>
      <c r="O108" s="21">
        <f t="shared" si="21"/>
        <v>0</v>
      </c>
      <c r="P108" s="18">
        <v>0</v>
      </c>
      <c r="Q108" s="21">
        <f t="shared" si="22"/>
        <v>0</v>
      </c>
      <c r="R108" s="18">
        <v>2</v>
      </c>
      <c r="S108" s="21">
        <f t="shared" si="23"/>
        <v>0.002777777777777778</v>
      </c>
      <c r="T108" s="18">
        <v>1</v>
      </c>
      <c r="U108" s="22">
        <f t="shared" si="24"/>
        <v>0.00034722222222222224</v>
      </c>
      <c r="V108" s="26">
        <f t="shared" si="25"/>
        <v>0.003125</v>
      </c>
      <c r="W108" s="26"/>
      <c r="X108" s="26">
        <f>H108+V108</f>
        <v>0.015775462962962963</v>
      </c>
      <c r="Y108" s="18">
        <v>54</v>
      </c>
      <c r="Z108" s="74"/>
      <c r="AA108" s="75"/>
      <c r="AB108" s="76" t="str">
        <f t="shared" si="18"/>
        <v>СОШ 43-1             </v>
      </c>
      <c r="AC108">
        <v>54</v>
      </c>
    </row>
    <row r="109" spans="1:28" ht="13.5" thickBot="1">
      <c r="A109" s="170" t="s">
        <v>776</v>
      </c>
      <c r="B109" s="101"/>
      <c r="C109" s="101"/>
      <c r="D109" s="102"/>
      <c r="E109" s="102"/>
      <c r="F109" s="100"/>
      <c r="G109" s="102"/>
      <c r="H109" s="103"/>
      <c r="I109" s="102"/>
      <c r="J109" s="104"/>
      <c r="K109" s="105"/>
      <c r="L109" s="100"/>
      <c r="M109" s="105"/>
      <c r="N109" s="100"/>
      <c r="O109" s="105"/>
      <c r="P109" s="100"/>
      <c r="Q109" s="105"/>
      <c r="R109" s="100"/>
      <c r="S109" s="105"/>
      <c r="T109" s="100"/>
      <c r="U109" s="106"/>
      <c r="V109" s="107"/>
      <c r="W109" s="107"/>
      <c r="X109" s="107"/>
      <c r="Y109" s="100"/>
      <c r="Z109" s="108"/>
      <c r="AA109" s="109"/>
      <c r="AB109" s="109"/>
    </row>
    <row r="110" spans="1:29" ht="13.5" thickBot="1">
      <c r="A110" s="18">
        <v>1</v>
      </c>
      <c r="B110" s="17" t="s">
        <v>597</v>
      </c>
      <c r="C110" s="17" t="s">
        <v>765</v>
      </c>
      <c r="D110" s="17" t="s">
        <v>190</v>
      </c>
      <c r="E110" s="17" t="s">
        <v>318</v>
      </c>
      <c r="F110" s="18" t="s">
        <v>598</v>
      </c>
      <c r="G110" s="17" t="s">
        <v>190</v>
      </c>
      <c r="H110" s="40" t="s">
        <v>599</v>
      </c>
      <c r="I110" s="19" t="s">
        <v>284</v>
      </c>
      <c r="J110" s="20">
        <v>0</v>
      </c>
      <c r="K110" s="21">
        <f aca="true" t="shared" si="26" ref="K110:K138">J110*$K$1</f>
        <v>0</v>
      </c>
      <c r="L110" s="18">
        <v>0</v>
      </c>
      <c r="M110" s="21">
        <f aca="true" t="shared" si="27" ref="M110:M138">L110*$K$1</f>
        <v>0</v>
      </c>
      <c r="N110" s="18">
        <v>0</v>
      </c>
      <c r="O110" s="21">
        <f aca="true" t="shared" si="28" ref="O110:O138">N110*$K$1</f>
        <v>0</v>
      </c>
      <c r="P110" s="18">
        <v>0</v>
      </c>
      <c r="Q110" s="21">
        <f aca="true" t="shared" si="29" ref="Q110:Q138">P110*$K$1</f>
        <v>0</v>
      </c>
      <c r="R110" s="18">
        <v>0</v>
      </c>
      <c r="S110" s="21">
        <f aca="true" t="shared" si="30" ref="S110:S138">R110*$K$1</f>
        <v>0</v>
      </c>
      <c r="T110" s="18">
        <v>0</v>
      </c>
      <c r="U110" s="22">
        <f aca="true" t="shared" si="31" ref="U110:U138">T110*$U$1</f>
        <v>0</v>
      </c>
      <c r="V110" s="26">
        <f aca="true" t="shared" si="32" ref="V110:V138">K110+M110+O110+Q110+S110+U110</f>
        <v>0</v>
      </c>
      <c r="W110" s="26"/>
      <c r="X110" s="26">
        <f aca="true" t="shared" si="33" ref="X110:X138">H110+V110-W110</f>
        <v>0.004756944444444445</v>
      </c>
      <c r="Y110" s="18">
        <v>1</v>
      </c>
      <c r="Z110" s="57">
        <f>SUM(X110:X115)</f>
        <v>0.03706018518518519</v>
      </c>
      <c r="AA110" s="111">
        <f>RANK(Z110,$Z$110:$Z$178,1)</f>
        <v>3</v>
      </c>
      <c r="AB110" s="112" t="str">
        <f t="shared" si="18"/>
        <v>СОШ 76               </v>
      </c>
      <c r="AC110">
        <v>1</v>
      </c>
    </row>
    <row r="111" spans="1:29" ht="13.5" thickBot="1">
      <c r="A111" s="18">
        <v>2</v>
      </c>
      <c r="B111" s="17" t="s">
        <v>610</v>
      </c>
      <c r="C111" s="17" t="s">
        <v>765</v>
      </c>
      <c r="D111" s="17" t="s">
        <v>190</v>
      </c>
      <c r="E111" s="17" t="s">
        <v>277</v>
      </c>
      <c r="F111" s="18" t="s">
        <v>611</v>
      </c>
      <c r="G111" s="17" t="s">
        <v>190</v>
      </c>
      <c r="H111" s="40" t="s">
        <v>612</v>
      </c>
      <c r="I111" s="19" t="s">
        <v>303</v>
      </c>
      <c r="J111" s="20">
        <v>0</v>
      </c>
      <c r="K111" s="21">
        <f t="shared" si="26"/>
        <v>0</v>
      </c>
      <c r="L111" s="18">
        <v>0</v>
      </c>
      <c r="M111" s="21">
        <f t="shared" si="27"/>
        <v>0</v>
      </c>
      <c r="N111" s="18">
        <v>0</v>
      </c>
      <c r="O111" s="21">
        <f t="shared" si="28"/>
        <v>0</v>
      </c>
      <c r="P111" s="18">
        <v>0</v>
      </c>
      <c r="Q111" s="21">
        <f t="shared" si="29"/>
        <v>0</v>
      </c>
      <c r="R111" s="18">
        <v>0</v>
      </c>
      <c r="S111" s="21">
        <f t="shared" si="30"/>
        <v>0</v>
      </c>
      <c r="T111" s="18">
        <v>0</v>
      </c>
      <c r="U111" s="22">
        <f t="shared" si="31"/>
        <v>0</v>
      </c>
      <c r="V111" s="26">
        <f t="shared" si="32"/>
        <v>0</v>
      </c>
      <c r="W111" s="26"/>
      <c r="X111" s="26">
        <f t="shared" si="33"/>
        <v>0.005821759259259259</v>
      </c>
      <c r="Y111" s="18">
        <v>2</v>
      </c>
      <c r="Z111" s="2"/>
      <c r="AA111" s="111"/>
      <c r="AB111" s="113" t="str">
        <f t="shared" si="18"/>
        <v>СОШ 11               </v>
      </c>
      <c r="AC111">
        <v>2</v>
      </c>
    </row>
    <row r="112" spans="1:29" ht="13.5" thickBot="1">
      <c r="A112" s="18">
        <v>3</v>
      </c>
      <c r="B112" s="17" t="s">
        <v>614</v>
      </c>
      <c r="C112" s="17" t="s">
        <v>765</v>
      </c>
      <c r="D112" s="17" t="s">
        <v>190</v>
      </c>
      <c r="E112" s="17" t="s">
        <v>277</v>
      </c>
      <c r="F112" s="18" t="s">
        <v>615</v>
      </c>
      <c r="G112" s="17" t="s">
        <v>190</v>
      </c>
      <c r="H112" s="40" t="s">
        <v>616</v>
      </c>
      <c r="I112" s="19" t="s">
        <v>309</v>
      </c>
      <c r="J112" s="20">
        <v>0</v>
      </c>
      <c r="K112" s="21">
        <f t="shared" si="26"/>
        <v>0</v>
      </c>
      <c r="L112" s="18">
        <v>0</v>
      </c>
      <c r="M112" s="21">
        <f t="shared" si="27"/>
        <v>0</v>
      </c>
      <c r="N112" s="18">
        <v>0</v>
      </c>
      <c r="O112" s="21">
        <f t="shared" si="28"/>
        <v>0</v>
      </c>
      <c r="P112" s="18">
        <v>0</v>
      </c>
      <c r="Q112" s="21">
        <f t="shared" si="29"/>
        <v>0</v>
      </c>
      <c r="R112" s="18">
        <v>0</v>
      </c>
      <c r="S112" s="21">
        <f t="shared" si="30"/>
        <v>0</v>
      </c>
      <c r="T112" s="18">
        <v>0</v>
      </c>
      <c r="U112" s="22">
        <f t="shared" si="31"/>
        <v>0</v>
      </c>
      <c r="V112" s="26">
        <f t="shared" si="32"/>
        <v>0</v>
      </c>
      <c r="W112" s="26"/>
      <c r="X112" s="26">
        <f t="shared" si="33"/>
        <v>0.005868055555555554</v>
      </c>
      <c r="Y112" s="18">
        <v>3</v>
      </c>
      <c r="Z112" s="2"/>
      <c r="AA112" s="111"/>
      <c r="AB112" s="113" t="str">
        <f t="shared" si="18"/>
        <v>СОШ 11               </v>
      </c>
      <c r="AC112">
        <v>3</v>
      </c>
    </row>
    <row r="113" spans="1:29" ht="13.5" thickBot="1">
      <c r="A113" s="18">
        <v>4</v>
      </c>
      <c r="B113" s="17" t="s">
        <v>644</v>
      </c>
      <c r="C113" s="17" t="s">
        <v>765</v>
      </c>
      <c r="D113" s="17" t="s">
        <v>190</v>
      </c>
      <c r="E113" s="17" t="s">
        <v>601</v>
      </c>
      <c r="F113" s="18" t="s">
        <v>67</v>
      </c>
      <c r="G113" s="17" t="s">
        <v>190</v>
      </c>
      <c r="H113" s="40" t="s">
        <v>645</v>
      </c>
      <c r="I113" s="19" t="s">
        <v>351</v>
      </c>
      <c r="J113" s="20">
        <v>0</v>
      </c>
      <c r="K113" s="21">
        <f t="shared" si="26"/>
        <v>0</v>
      </c>
      <c r="L113" s="18">
        <v>0</v>
      </c>
      <c r="M113" s="21">
        <f t="shared" si="27"/>
        <v>0</v>
      </c>
      <c r="N113" s="18">
        <v>0</v>
      </c>
      <c r="O113" s="21">
        <f t="shared" si="28"/>
        <v>0</v>
      </c>
      <c r="P113" s="18">
        <v>0</v>
      </c>
      <c r="Q113" s="21">
        <f t="shared" si="29"/>
        <v>0</v>
      </c>
      <c r="R113" s="18">
        <v>0</v>
      </c>
      <c r="S113" s="21">
        <f t="shared" si="30"/>
        <v>0</v>
      </c>
      <c r="T113" s="18">
        <v>0</v>
      </c>
      <c r="U113" s="22">
        <f t="shared" si="31"/>
        <v>0</v>
      </c>
      <c r="V113" s="26">
        <f t="shared" si="32"/>
        <v>0</v>
      </c>
      <c r="W113" s="26"/>
      <c r="X113" s="26">
        <f t="shared" si="33"/>
        <v>0.006284722222222223</v>
      </c>
      <c r="Y113" s="18">
        <v>4</v>
      </c>
      <c r="Z113" s="2"/>
      <c r="AA113" s="111"/>
      <c r="AB113" s="113" t="str">
        <f t="shared" si="18"/>
        <v>Абрис                </v>
      </c>
      <c r="AC113">
        <v>4</v>
      </c>
    </row>
    <row r="114" spans="1:29" ht="13.5" thickBot="1">
      <c r="A114" s="18">
        <v>5</v>
      </c>
      <c r="B114" s="17" t="s">
        <v>677</v>
      </c>
      <c r="C114" s="17" t="s">
        <v>765</v>
      </c>
      <c r="D114" s="17" t="s">
        <v>190</v>
      </c>
      <c r="E114" s="17" t="s">
        <v>584</v>
      </c>
      <c r="F114" s="18" t="s">
        <v>678</v>
      </c>
      <c r="G114" s="17" t="s">
        <v>190</v>
      </c>
      <c r="H114" s="40" t="s">
        <v>679</v>
      </c>
      <c r="I114" s="19" t="s">
        <v>397</v>
      </c>
      <c r="J114" s="20">
        <v>0</v>
      </c>
      <c r="K114" s="21">
        <f t="shared" si="26"/>
        <v>0</v>
      </c>
      <c r="L114" s="18">
        <v>0</v>
      </c>
      <c r="M114" s="21">
        <f t="shared" si="27"/>
        <v>0</v>
      </c>
      <c r="N114" s="18">
        <v>0</v>
      </c>
      <c r="O114" s="21">
        <f t="shared" si="28"/>
        <v>0</v>
      </c>
      <c r="P114" s="18">
        <v>0</v>
      </c>
      <c r="Q114" s="21">
        <f t="shared" si="29"/>
        <v>0</v>
      </c>
      <c r="R114" s="18">
        <v>0</v>
      </c>
      <c r="S114" s="21">
        <f t="shared" si="30"/>
        <v>0</v>
      </c>
      <c r="T114" s="18">
        <v>0</v>
      </c>
      <c r="U114" s="22">
        <f t="shared" si="31"/>
        <v>0</v>
      </c>
      <c r="V114" s="26">
        <f t="shared" si="32"/>
        <v>0</v>
      </c>
      <c r="W114" s="26"/>
      <c r="X114" s="26">
        <f t="shared" si="33"/>
        <v>0.007083333333333333</v>
      </c>
      <c r="Y114" s="18">
        <v>5</v>
      </c>
      <c r="Z114" s="2"/>
      <c r="AA114" s="111"/>
      <c r="AB114" s="113" t="str">
        <f t="shared" si="18"/>
        <v>СОШ 72-2             </v>
      </c>
      <c r="AC114">
        <v>5</v>
      </c>
    </row>
    <row r="115" spans="1:29" ht="13.5" thickBot="1">
      <c r="A115" s="18">
        <v>6</v>
      </c>
      <c r="B115" s="17" t="s">
        <v>322</v>
      </c>
      <c r="C115" s="17" t="s">
        <v>765</v>
      </c>
      <c r="D115" s="17" t="s">
        <v>190</v>
      </c>
      <c r="E115" s="17" t="s">
        <v>601</v>
      </c>
      <c r="F115" s="18" t="s">
        <v>68</v>
      </c>
      <c r="G115" s="17" t="s">
        <v>190</v>
      </c>
      <c r="H115" s="40" t="s">
        <v>613</v>
      </c>
      <c r="I115" s="19" t="s">
        <v>306</v>
      </c>
      <c r="J115" s="20">
        <v>1</v>
      </c>
      <c r="K115" s="21">
        <f t="shared" si="26"/>
        <v>0.001388888888888889</v>
      </c>
      <c r="L115" s="18">
        <v>0</v>
      </c>
      <c r="M115" s="21">
        <f t="shared" si="27"/>
        <v>0</v>
      </c>
      <c r="N115" s="18">
        <v>0</v>
      </c>
      <c r="O115" s="21">
        <f t="shared" si="28"/>
        <v>0</v>
      </c>
      <c r="P115" s="18">
        <v>0</v>
      </c>
      <c r="Q115" s="21">
        <f t="shared" si="29"/>
        <v>0</v>
      </c>
      <c r="R115" s="18">
        <v>0</v>
      </c>
      <c r="S115" s="21">
        <f t="shared" si="30"/>
        <v>0</v>
      </c>
      <c r="T115" s="18">
        <v>0</v>
      </c>
      <c r="U115" s="22">
        <f t="shared" si="31"/>
        <v>0</v>
      </c>
      <c r="V115" s="26">
        <f t="shared" si="32"/>
        <v>0.001388888888888889</v>
      </c>
      <c r="W115" s="26"/>
      <c r="X115" s="26">
        <f t="shared" si="33"/>
        <v>0.007245370370370372</v>
      </c>
      <c r="Y115" s="18">
        <v>6</v>
      </c>
      <c r="Z115" s="114"/>
      <c r="AA115" s="111"/>
      <c r="AB115" s="115" t="str">
        <f t="shared" si="18"/>
        <v>Абрис                </v>
      </c>
      <c r="AC115">
        <v>6</v>
      </c>
    </row>
    <row r="116" spans="1:28" ht="13.5" thickBot="1">
      <c r="A116" s="18">
        <v>7</v>
      </c>
      <c r="B116" s="17" t="s">
        <v>803</v>
      </c>
      <c r="C116" s="17"/>
      <c r="D116" s="17"/>
      <c r="E116" s="90" t="s">
        <v>330</v>
      </c>
      <c r="F116" s="95" t="s">
        <v>675</v>
      </c>
      <c r="G116" s="90" t="s">
        <v>190</v>
      </c>
      <c r="H116" s="138" t="s">
        <v>676</v>
      </c>
      <c r="I116" s="139" t="s">
        <v>394</v>
      </c>
      <c r="J116" s="140">
        <v>0</v>
      </c>
      <c r="K116" s="141">
        <f t="shared" si="26"/>
        <v>0</v>
      </c>
      <c r="L116" s="95">
        <v>0</v>
      </c>
      <c r="M116" s="141">
        <f t="shared" si="27"/>
        <v>0</v>
      </c>
      <c r="N116" s="95">
        <v>0</v>
      </c>
      <c r="O116" s="141">
        <f t="shared" si="28"/>
        <v>0</v>
      </c>
      <c r="P116" s="95">
        <v>0</v>
      </c>
      <c r="Q116" s="141">
        <f t="shared" si="29"/>
        <v>0</v>
      </c>
      <c r="R116" s="95">
        <v>0</v>
      </c>
      <c r="S116" s="141">
        <f t="shared" si="30"/>
        <v>0</v>
      </c>
      <c r="T116" s="95">
        <v>2</v>
      </c>
      <c r="U116" s="142">
        <f t="shared" si="31"/>
        <v>0.0006944444444444445</v>
      </c>
      <c r="V116" s="143">
        <f t="shared" si="32"/>
        <v>0.0006944444444444445</v>
      </c>
      <c r="W116" s="143"/>
      <c r="X116" s="143">
        <f t="shared" si="33"/>
        <v>0.007719907407407408</v>
      </c>
      <c r="Y116" s="95">
        <v>28</v>
      </c>
      <c r="Z116" s="62"/>
      <c r="AA116" s="111"/>
      <c r="AB116" s="243"/>
    </row>
    <row r="117" spans="1:29" ht="13.5" thickBot="1">
      <c r="A117" s="18">
        <v>8</v>
      </c>
      <c r="B117" s="17" t="s">
        <v>646</v>
      </c>
      <c r="C117" s="17" t="s">
        <v>765</v>
      </c>
      <c r="D117" s="17" t="s">
        <v>190</v>
      </c>
      <c r="E117" s="17" t="s">
        <v>647</v>
      </c>
      <c r="F117" s="18" t="s">
        <v>648</v>
      </c>
      <c r="G117" s="17" t="s">
        <v>190</v>
      </c>
      <c r="H117" s="40" t="s">
        <v>649</v>
      </c>
      <c r="I117" s="19" t="s">
        <v>354</v>
      </c>
      <c r="J117" s="20">
        <v>0</v>
      </c>
      <c r="K117" s="21">
        <f t="shared" si="26"/>
        <v>0</v>
      </c>
      <c r="L117" s="18">
        <v>1</v>
      </c>
      <c r="M117" s="21">
        <f t="shared" si="27"/>
        <v>0.001388888888888889</v>
      </c>
      <c r="N117" s="18">
        <v>0</v>
      </c>
      <c r="O117" s="21">
        <f t="shared" si="28"/>
        <v>0</v>
      </c>
      <c r="P117" s="18">
        <v>0</v>
      </c>
      <c r="Q117" s="21">
        <f t="shared" si="29"/>
        <v>0</v>
      </c>
      <c r="R117" s="18">
        <v>0</v>
      </c>
      <c r="S117" s="21">
        <f t="shared" si="30"/>
        <v>0</v>
      </c>
      <c r="T117" s="18">
        <v>0</v>
      </c>
      <c r="U117" s="22">
        <f t="shared" si="31"/>
        <v>0</v>
      </c>
      <c r="V117" s="26">
        <f t="shared" si="32"/>
        <v>0.001388888888888889</v>
      </c>
      <c r="W117" s="26"/>
      <c r="X117" s="26">
        <f t="shared" si="33"/>
        <v>0.007731481481481481</v>
      </c>
      <c r="Y117" s="18">
        <v>7</v>
      </c>
      <c r="Z117" s="57">
        <f>SUM(X117:X122)</f>
        <v>0.04952546296296296</v>
      </c>
      <c r="AA117" s="111">
        <f>RANK(Z117,$Z$110:$Z$178,1)</f>
        <v>6</v>
      </c>
      <c r="AB117" s="99" t="str">
        <f t="shared" si="18"/>
        <v>49-2                 </v>
      </c>
      <c r="AC117">
        <v>7</v>
      </c>
    </row>
    <row r="118" spans="1:29" ht="13.5" thickBot="1">
      <c r="A118" s="18">
        <v>9</v>
      </c>
      <c r="B118" s="17" t="s">
        <v>656</v>
      </c>
      <c r="C118" s="17" t="s">
        <v>765</v>
      </c>
      <c r="D118" s="17" t="s">
        <v>190</v>
      </c>
      <c r="E118" s="17" t="s">
        <v>363</v>
      </c>
      <c r="F118" s="18" t="s">
        <v>657</v>
      </c>
      <c r="G118" s="17" t="s">
        <v>190</v>
      </c>
      <c r="H118" s="40" t="s">
        <v>658</v>
      </c>
      <c r="I118" s="19" t="s">
        <v>366</v>
      </c>
      <c r="J118" s="20">
        <v>0</v>
      </c>
      <c r="K118" s="21">
        <f t="shared" si="26"/>
        <v>0</v>
      </c>
      <c r="L118" s="18">
        <v>1</v>
      </c>
      <c r="M118" s="21">
        <f t="shared" si="27"/>
        <v>0.001388888888888889</v>
      </c>
      <c r="N118" s="18">
        <v>0</v>
      </c>
      <c r="O118" s="21">
        <f t="shared" si="28"/>
        <v>0</v>
      </c>
      <c r="P118" s="18">
        <v>0</v>
      </c>
      <c r="Q118" s="21">
        <f t="shared" si="29"/>
        <v>0</v>
      </c>
      <c r="R118" s="18">
        <v>0</v>
      </c>
      <c r="S118" s="21">
        <f t="shared" si="30"/>
        <v>0</v>
      </c>
      <c r="T118" s="18">
        <v>0</v>
      </c>
      <c r="U118" s="22">
        <f t="shared" si="31"/>
        <v>0</v>
      </c>
      <c r="V118" s="26">
        <f t="shared" si="32"/>
        <v>0.001388888888888889</v>
      </c>
      <c r="W118" s="26"/>
      <c r="X118" s="26">
        <f t="shared" si="33"/>
        <v>0.007881944444444443</v>
      </c>
      <c r="Y118" s="18">
        <v>8</v>
      </c>
      <c r="Z118" s="2"/>
      <c r="AA118" s="111"/>
      <c r="AB118" s="1" t="str">
        <f t="shared" si="18"/>
        <v>СОШ 42               </v>
      </c>
      <c r="AC118">
        <v>8</v>
      </c>
    </row>
    <row r="119" spans="1:29" ht="13.5" thickBot="1">
      <c r="A119" s="18">
        <v>10</v>
      </c>
      <c r="B119" s="17" t="s">
        <v>696</v>
      </c>
      <c r="C119" s="17" t="s">
        <v>765</v>
      </c>
      <c r="D119" s="17" t="s">
        <v>190</v>
      </c>
      <c r="E119" s="17" t="s">
        <v>575</v>
      </c>
      <c r="F119" s="18" t="s">
        <v>697</v>
      </c>
      <c r="G119" s="17" t="s">
        <v>190</v>
      </c>
      <c r="H119" s="40" t="s">
        <v>496</v>
      </c>
      <c r="I119" s="19" t="s">
        <v>421</v>
      </c>
      <c r="J119" s="20">
        <v>0</v>
      </c>
      <c r="K119" s="21">
        <f t="shared" si="26"/>
        <v>0</v>
      </c>
      <c r="L119" s="18">
        <v>0</v>
      </c>
      <c r="M119" s="21">
        <f t="shared" si="27"/>
        <v>0</v>
      </c>
      <c r="N119" s="18">
        <v>0</v>
      </c>
      <c r="O119" s="21">
        <f t="shared" si="28"/>
        <v>0</v>
      </c>
      <c r="P119" s="18">
        <v>0</v>
      </c>
      <c r="Q119" s="21">
        <f t="shared" si="29"/>
        <v>0</v>
      </c>
      <c r="R119" s="18">
        <v>0</v>
      </c>
      <c r="S119" s="21">
        <f t="shared" si="30"/>
        <v>0</v>
      </c>
      <c r="T119" s="18">
        <v>2</v>
      </c>
      <c r="U119" s="22">
        <f t="shared" si="31"/>
        <v>0.0006944444444444445</v>
      </c>
      <c r="V119" s="26">
        <f t="shared" si="32"/>
        <v>0.0006944444444444445</v>
      </c>
      <c r="W119" s="26"/>
      <c r="X119" s="26">
        <f t="shared" si="33"/>
        <v>0.008113425925925925</v>
      </c>
      <c r="Y119" s="18">
        <v>9</v>
      </c>
      <c r="Z119" s="2"/>
      <c r="AA119" s="111"/>
      <c r="AB119" s="1" t="str">
        <f t="shared" si="18"/>
        <v>СОШ 33               </v>
      </c>
      <c r="AC119">
        <v>9</v>
      </c>
    </row>
    <row r="120" spans="1:29" ht="13.5" thickBot="1">
      <c r="A120" s="18">
        <v>11</v>
      </c>
      <c r="B120" s="17" t="s">
        <v>673</v>
      </c>
      <c r="C120" s="17" t="s">
        <v>765</v>
      </c>
      <c r="D120" s="17" t="s">
        <v>190</v>
      </c>
      <c r="E120" s="17" t="s">
        <v>647</v>
      </c>
      <c r="F120" s="18" t="s">
        <v>674</v>
      </c>
      <c r="G120" s="17" t="s">
        <v>190</v>
      </c>
      <c r="H120" s="40" t="s">
        <v>460</v>
      </c>
      <c r="I120" s="19" t="s">
        <v>391</v>
      </c>
      <c r="J120" s="20">
        <v>0</v>
      </c>
      <c r="K120" s="21">
        <f t="shared" si="26"/>
        <v>0</v>
      </c>
      <c r="L120" s="18">
        <v>1</v>
      </c>
      <c r="M120" s="21">
        <f t="shared" si="27"/>
        <v>0.001388888888888889</v>
      </c>
      <c r="N120" s="18">
        <v>0</v>
      </c>
      <c r="O120" s="21">
        <f t="shared" si="28"/>
        <v>0</v>
      </c>
      <c r="P120" s="18">
        <v>0</v>
      </c>
      <c r="Q120" s="21">
        <f t="shared" si="29"/>
        <v>0</v>
      </c>
      <c r="R120" s="18">
        <v>0</v>
      </c>
      <c r="S120" s="21">
        <f t="shared" si="30"/>
        <v>0</v>
      </c>
      <c r="T120" s="18">
        <v>0</v>
      </c>
      <c r="U120" s="22">
        <f t="shared" si="31"/>
        <v>0</v>
      </c>
      <c r="V120" s="26">
        <f t="shared" si="32"/>
        <v>0.001388888888888889</v>
      </c>
      <c r="W120" s="26"/>
      <c r="X120" s="26">
        <f t="shared" si="33"/>
        <v>0.008159722222222223</v>
      </c>
      <c r="Y120" s="18">
        <v>10</v>
      </c>
      <c r="Z120" s="2"/>
      <c r="AA120" s="111"/>
      <c r="AB120" s="1" t="str">
        <f t="shared" si="18"/>
        <v>49-2                 </v>
      </c>
      <c r="AC120">
        <v>10</v>
      </c>
    </row>
    <row r="121" spans="1:29" ht="13.5" thickBot="1">
      <c r="A121" s="18">
        <v>12</v>
      </c>
      <c r="B121" s="17" t="s">
        <v>693</v>
      </c>
      <c r="C121" s="17" t="s">
        <v>765</v>
      </c>
      <c r="D121" s="17" t="s">
        <v>190</v>
      </c>
      <c r="E121" s="17" t="s">
        <v>363</v>
      </c>
      <c r="F121" s="18" t="s">
        <v>694</v>
      </c>
      <c r="G121" s="17" t="s">
        <v>190</v>
      </c>
      <c r="H121" s="40" t="s">
        <v>695</v>
      </c>
      <c r="I121" s="19" t="s">
        <v>418</v>
      </c>
      <c r="J121" s="20">
        <v>0</v>
      </c>
      <c r="K121" s="21">
        <f t="shared" si="26"/>
        <v>0</v>
      </c>
      <c r="L121" s="18">
        <v>1</v>
      </c>
      <c r="M121" s="21">
        <f t="shared" si="27"/>
        <v>0.001388888888888889</v>
      </c>
      <c r="N121" s="18">
        <v>0</v>
      </c>
      <c r="O121" s="21">
        <f t="shared" si="28"/>
        <v>0</v>
      </c>
      <c r="P121" s="18">
        <v>0</v>
      </c>
      <c r="Q121" s="21">
        <f t="shared" si="29"/>
        <v>0</v>
      </c>
      <c r="R121" s="18">
        <v>0</v>
      </c>
      <c r="S121" s="21">
        <f t="shared" si="30"/>
        <v>0</v>
      </c>
      <c r="T121" s="18">
        <v>0</v>
      </c>
      <c r="U121" s="22">
        <f t="shared" si="31"/>
        <v>0</v>
      </c>
      <c r="V121" s="26">
        <f t="shared" si="32"/>
        <v>0.001388888888888889</v>
      </c>
      <c r="W121" s="26"/>
      <c r="X121" s="26">
        <f t="shared" si="33"/>
        <v>0.008749999999999999</v>
      </c>
      <c r="Y121" s="18">
        <v>11</v>
      </c>
      <c r="Z121" s="2"/>
      <c r="AA121" s="111"/>
      <c r="AB121" s="1" t="str">
        <f t="shared" si="18"/>
        <v>СОШ 42               </v>
      </c>
      <c r="AC121">
        <v>11</v>
      </c>
    </row>
    <row r="122" spans="1:29" ht="13.5" thickBot="1">
      <c r="A122" s="18">
        <v>13</v>
      </c>
      <c r="B122" s="17" t="s">
        <v>730</v>
      </c>
      <c r="C122" s="17" t="s">
        <v>765</v>
      </c>
      <c r="D122" s="17" t="s">
        <v>190</v>
      </c>
      <c r="E122" s="17" t="s">
        <v>488</v>
      </c>
      <c r="F122" s="18" t="s">
        <v>731</v>
      </c>
      <c r="G122" s="17" t="s">
        <v>190</v>
      </c>
      <c r="H122" s="40" t="s">
        <v>729</v>
      </c>
      <c r="I122" s="19" t="s">
        <v>461</v>
      </c>
      <c r="J122" s="20">
        <v>0</v>
      </c>
      <c r="K122" s="21">
        <f t="shared" si="26"/>
        <v>0</v>
      </c>
      <c r="L122" s="18">
        <v>0</v>
      </c>
      <c r="M122" s="21">
        <f t="shared" si="27"/>
        <v>0</v>
      </c>
      <c r="N122" s="18">
        <v>0</v>
      </c>
      <c r="O122" s="21">
        <f t="shared" si="28"/>
        <v>0</v>
      </c>
      <c r="P122" s="18">
        <v>0</v>
      </c>
      <c r="Q122" s="21">
        <f t="shared" si="29"/>
        <v>0</v>
      </c>
      <c r="R122" s="18">
        <v>0</v>
      </c>
      <c r="S122" s="21">
        <f t="shared" si="30"/>
        <v>0</v>
      </c>
      <c r="T122" s="18">
        <v>0</v>
      </c>
      <c r="U122" s="22">
        <f t="shared" si="31"/>
        <v>0</v>
      </c>
      <c r="V122" s="26">
        <f t="shared" si="32"/>
        <v>0</v>
      </c>
      <c r="W122" s="26"/>
      <c r="X122" s="26">
        <f t="shared" si="33"/>
        <v>0.008888888888888889</v>
      </c>
      <c r="Y122" s="18">
        <v>12</v>
      </c>
      <c r="Z122" s="116"/>
      <c r="AA122" s="111"/>
      <c r="AB122" s="117" t="str">
        <f t="shared" si="18"/>
        <v>Молодость            </v>
      </c>
      <c r="AC122">
        <v>12</v>
      </c>
    </row>
    <row r="123" spans="1:29" ht="13.5" thickBot="1">
      <c r="A123" s="18">
        <v>14</v>
      </c>
      <c r="B123" s="17" t="s">
        <v>700</v>
      </c>
      <c r="C123" s="17" t="s">
        <v>765</v>
      </c>
      <c r="D123" s="17" t="s">
        <v>190</v>
      </c>
      <c r="E123" s="17" t="s">
        <v>601</v>
      </c>
      <c r="F123" s="18" t="s">
        <v>701</v>
      </c>
      <c r="G123" s="17" t="s">
        <v>190</v>
      </c>
      <c r="H123" s="40" t="s">
        <v>702</v>
      </c>
      <c r="I123" s="19" t="s">
        <v>429</v>
      </c>
      <c r="J123" s="20">
        <v>1</v>
      </c>
      <c r="K123" s="21">
        <f t="shared" si="26"/>
        <v>0.001388888888888889</v>
      </c>
      <c r="L123" s="18">
        <v>0</v>
      </c>
      <c r="M123" s="21">
        <f t="shared" si="27"/>
        <v>0</v>
      </c>
      <c r="N123" s="18">
        <v>0</v>
      </c>
      <c r="O123" s="21">
        <f t="shared" si="28"/>
        <v>0</v>
      </c>
      <c r="P123" s="18">
        <v>0</v>
      </c>
      <c r="Q123" s="21">
        <f t="shared" si="29"/>
        <v>0</v>
      </c>
      <c r="R123" s="18">
        <v>0</v>
      </c>
      <c r="S123" s="21">
        <f t="shared" si="30"/>
        <v>0</v>
      </c>
      <c r="T123" s="18">
        <v>0</v>
      </c>
      <c r="U123" s="22">
        <f t="shared" si="31"/>
        <v>0</v>
      </c>
      <c r="V123" s="26">
        <f t="shared" si="32"/>
        <v>0.001388888888888889</v>
      </c>
      <c r="W123" s="26"/>
      <c r="X123" s="26">
        <f t="shared" si="33"/>
        <v>0.008935185185185185</v>
      </c>
      <c r="Y123" s="18">
        <v>13</v>
      </c>
      <c r="Z123" s="57">
        <f>SUM(X123:X128)</f>
        <v>0.056261574074074075</v>
      </c>
      <c r="AA123" s="111">
        <f>RANK(Z123,$Z$110:$Z$178,1)</f>
        <v>7</v>
      </c>
      <c r="AB123" s="118" t="str">
        <f t="shared" si="18"/>
        <v>Абрис                </v>
      </c>
      <c r="AC123">
        <v>13</v>
      </c>
    </row>
    <row r="124" spans="1:29" ht="13.5" thickBot="1">
      <c r="A124" s="18">
        <v>15</v>
      </c>
      <c r="B124" s="90" t="s">
        <v>725</v>
      </c>
      <c r="C124" s="90" t="s">
        <v>765</v>
      </c>
      <c r="D124" s="90" t="s">
        <v>190</v>
      </c>
      <c r="E124" s="90" t="s">
        <v>580</v>
      </c>
      <c r="F124" s="95" t="s">
        <v>726</v>
      </c>
      <c r="G124" s="90" t="s">
        <v>190</v>
      </c>
      <c r="H124" s="138" t="s">
        <v>541</v>
      </c>
      <c r="I124" s="139" t="s">
        <v>458</v>
      </c>
      <c r="J124" s="140">
        <v>0</v>
      </c>
      <c r="K124" s="141">
        <f t="shared" si="26"/>
        <v>0</v>
      </c>
      <c r="L124" s="95">
        <v>0</v>
      </c>
      <c r="M124" s="141">
        <f t="shared" si="27"/>
        <v>0</v>
      </c>
      <c r="N124" s="95">
        <v>0</v>
      </c>
      <c r="O124" s="141">
        <f t="shared" si="28"/>
        <v>0</v>
      </c>
      <c r="P124" s="95">
        <v>0</v>
      </c>
      <c r="Q124" s="141">
        <f t="shared" si="29"/>
        <v>0</v>
      </c>
      <c r="R124" s="95">
        <v>0</v>
      </c>
      <c r="S124" s="141">
        <f t="shared" si="30"/>
        <v>0</v>
      </c>
      <c r="T124" s="95">
        <v>1</v>
      </c>
      <c r="U124" s="142">
        <f t="shared" si="31"/>
        <v>0.00034722222222222224</v>
      </c>
      <c r="V124" s="143">
        <f t="shared" si="32"/>
        <v>0.00034722222222222224</v>
      </c>
      <c r="W124" s="143"/>
      <c r="X124" s="143">
        <f t="shared" si="33"/>
        <v>0.009027777777777779</v>
      </c>
      <c r="Y124" s="95">
        <v>14</v>
      </c>
      <c r="Z124" s="2"/>
      <c r="AA124" s="111"/>
      <c r="AB124" s="113" t="str">
        <f t="shared" si="18"/>
        <v>Горизонт             </v>
      </c>
      <c r="AC124">
        <v>14</v>
      </c>
    </row>
    <row r="125" spans="1:29" ht="13.5" thickBot="1">
      <c r="A125" s="18">
        <v>16</v>
      </c>
      <c r="B125" s="90" t="s">
        <v>714</v>
      </c>
      <c r="C125" s="90" t="s">
        <v>765</v>
      </c>
      <c r="D125" s="90" t="s">
        <v>190</v>
      </c>
      <c r="E125" s="90" t="s">
        <v>647</v>
      </c>
      <c r="F125" s="95" t="s">
        <v>715</v>
      </c>
      <c r="G125" s="90" t="s">
        <v>190</v>
      </c>
      <c r="H125" s="138" t="s">
        <v>716</v>
      </c>
      <c r="I125" s="139" t="s">
        <v>444</v>
      </c>
      <c r="J125" s="140">
        <v>0</v>
      </c>
      <c r="K125" s="141">
        <f t="shared" si="26"/>
        <v>0</v>
      </c>
      <c r="L125" s="95">
        <v>1</v>
      </c>
      <c r="M125" s="141">
        <f t="shared" si="27"/>
        <v>0.001388888888888889</v>
      </c>
      <c r="N125" s="95">
        <v>0</v>
      </c>
      <c r="O125" s="141">
        <f t="shared" si="28"/>
        <v>0</v>
      </c>
      <c r="P125" s="95">
        <v>0</v>
      </c>
      <c r="Q125" s="141">
        <f t="shared" si="29"/>
        <v>0</v>
      </c>
      <c r="R125" s="95">
        <v>0</v>
      </c>
      <c r="S125" s="141">
        <f t="shared" si="30"/>
        <v>0</v>
      </c>
      <c r="T125" s="95">
        <v>0</v>
      </c>
      <c r="U125" s="142">
        <f t="shared" si="31"/>
        <v>0</v>
      </c>
      <c r="V125" s="143">
        <f t="shared" si="32"/>
        <v>0.001388888888888889</v>
      </c>
      <c r="W125" s="143"/>
      <c r="X125" s="143">
        <f t="shared" si="33"/>
        <v>0.00931712962962963</v>
      </c>
      <c r="Y125" s="95">
        <v>15</v>
      </c>
      <c r="Z125" s="2"/>
      <c r="AA125" s="111"/>
      <c r="AB125" s="113" t="str">
        <f t="shared" si="18"/>
        <v>49-2                 </v>
      </c>
      <c r="AC125">
        <v>15</v>
      </c>
    </row>
    <row r="126" spans="1:29" ht="13.5" thickBot="1">
      <c r="A126" s="18">
        <v>17</v>
      </c>
      <c r="B126" s="90" t="s">
        <v>670</v>
      </c>
      <c r="C126" s="90" t="s">
        <v>765</v>
      </c>
      <c r="D126" s="90" t="s">
        <v>190</v>
      </c>
      <c r="E126" s="90" t="s">
        <v>647</v>
      </c>
      <c r="F126" s="95" t="s">
        <v>671</v>
      </c>
      <c r="G126" s="90" t="s">
        <v>190</v>
      </c>
      <c r="H126" s="138" t="s">
        <v>672</v>
      </c>
      <c r="I126" s="139" t="s">
        <v>388</v>
      </c>
      <c r="J126" s="140">
        <v>1</v>
      </c>
      <c r="K126" s="141">
        <f t="shared" si="26"/>
        <v>0.001388888888888889</v>
      </c>
      <c r="L126" s="95">
        <v>1</v>
      </c>
      <c r="M126" s="141">
        <f t="shared" si="27"/>
        <v>0.001388888888888889</v>
      </c>
      <c r="N126" s="95">
        <v>0</v>
      </c>
      <c r="O126" s="141">
        <f t="shared" si="28"/>
        <v>0</v>
      </c>
      <c r="P126" s="95">
        <v>0</v>
      </c>
      <c r="Q126" s="141">
        <f t="shared" si="29"/>
        <v>0</v>
      </c>
      <c r="R126" s="95">
        <v>0</v>
      </c>
      <c r="S126" s="141">
        <f t="shared" si="30"/>
        <v>0</v>
      </c>
      <c r="T126" s="95">
        <v>0</v>
      </c>
      <c r="U126" s="142">
        <f t="shared" si="31"/>
        <v>0</v>
      </c>
      <c r="V126" s="143">
        <f t="shared" si="32"/>
        <v>0.002777777777777778</v>
      </c>
      <c r="W126" s="143"/>
      <c r="X126" s="143">
        <f t="shared" si="33"/>
        <v>0.00945601851851852</v>
      </c>
      <c r="Y126" s="95">
        <v>16</v>
      </c>
      <c r="Z126" s="2"/>
      <c r="AA126" s="111"/>
      <c r="AB126" s="113" t="str">
        <f t="shared" si="18"/>
        <v>49-2                 </v>
      </c>
      <c r="AC126">
        <v>16</v>
      </c>
    </row>
    <row r="127" spans="1:29" ht="13.5" thickBot="1">
      <c r="A127" s="18">
        <v>18</v>
      </c>
      <c r="B127" s="90" t="s">
        <v>717</v>
      </c>
      <c r="C127" s="90" t="s">
        <v>765</v>
      </c>
      <c r="D127" s="90" t="s">
        <v>190</v>
      </c>
      <c r="E127" s="90" t="s">
        <v>580</v>
      </c>
      <c r="F127" s="95" t="s">
        <v>718</v>
      </c>
      <c r="G127" s="90" t="s">
        <v>190</v>
      </c>
      <c r="H127" s="138" t="s">
        <v>719</v>
      </c>
      <c r="I127" s="139" t="s">
        <v>448</v>
      </c>
      <c r="J127" s="140">
        <v>0</v>
      </c>
      <c r="K127" s="141">
        <f t="shared" si="26"/>
        <v>0</v>
      </c>
      <c r="L127" s="95">
        <v>1</v>
      </c>
      <c r="M127" s="141">
        <f t="shared" si="27"/>
        <v>0.001388888888888889</v>
      </c>
      <c r="N127" s="95">
        <v>0</v>
      </c>
      <c r="O127" s="141">
        <f t="shared" si="28"/>
        <v>0</v>
      </c>
      <c r="P127" s="95">
        <v>0</v>
      </c>
      <c r="Q127" s="141">
        <f t="shared" si="29"/>
        <v>0</v>
      </c>
      <c r="R127" s="95">
        <v>0</v>
      </c>
      <c r="S127" s="141">
        <f t="shared" si="30"/>
        <v>0</v>
      </c>
      <c r="T127" s="95">
        <v>1</v>
      </c>
      <c r="U127" s="142">
        <f t="shared" si="31"/>
        <v>0.00034722222222222224</v>
      </c>
      <c r="V127" s="143">
        <f t="shared" si="32"/>
        <v>0.0017361111111111112</v>
      </c>
      <c r="W127" s="143"/>
      <c r="X127" s="143">
        <f t="shared" si="33"/>
        <v>0.009710648148148149</v>
      </c>
      <c r="Y127" s="95">
        <v>17</v>
      </c>
      <c r="Z127" s="2"/>
      <c r="AA127" s="111"/>
      <c r="AB127" s="113" t="str">
        <f t="shared" si="18"/>
        <v>Горизонт             </v>
      </c>
      <c r="AC127">
        <v>17</v>
      </c>
    </row>
    <row r="128" spans="1:29" ht="13.5" thickBot="1">
      <c r="A128" s="18">
        <v>19</v>
      </c>
      <c r="B128" s="90" t="s">
        <v>706</v>
      </c>
      <c r="C128" s="90" t="s">
        <v>765</v>
      </c>
      <c r="D128" s="90" t="s">
        <v>190</v>
      </c>
      <c r="E128" s="90" t="s">
        <v>330</v>
      </c>
      <c r="F128" s="95" t="s">
        <v>707</v>
      </c>
      <c r="G128" s="90" t="s">
        <v>190</v>
      </c>
      <c r="H128" s="138" t="s">
        <v>507</v>
      </c>
      <c r="I128" s="139" t="s">
        <v>435</v>
      </c>
      <c r="J128" s="140">
        <v>0</v>
      </c>
      <c r="K128" s="141">
        <f t="shared" si="26"/>
        <v>0</v>
      </c>
      <c r="L128" s="95">
        <v>1</v>
      </c>
      <c r="M128" s="141">
        <f t="shared" si="27"/>
        <v>0.001388888888888889</v>
      </c>
      <c r="N128" s="95">
        <v>0</v>
      </c>
      <c r="O128" s="141">
        <f t="shared" si="28"/>
        <v>0</v>
      </c>
      <c r="P128" s="95">
        <v>0</v>
      </c>
      <c r="Q128" s="141">
        <f t="shared" si="29"/>
        <v>0</v>
      </c>
      <c r="R128" s="95">
        <v>0</v>
      </c>
      <c r="S128" s="141">
        <f t="shared" si="30"/>
        <v>0</v>
      </c>
      <c r="T128" s="95">
        <v>2</v>
      </c>
      <c r="U128" s="142">
        <f t="shared" si="31"/>
        <v>0.0006944444444444445</v>
      </c>
      <c r="V128" s="143">
        <f t="shared" si="32"/>
        <v>0.0020833333333333333</v>
      </c>
      <c r="W128" s="143"/>
      <c r="X128" s="143">
        <f t="shared" si="33"/>
        <v>0.009814814814814814</v>
      </c>
      <c r="Y128" s="95">
        <v>18</v>
      </c>
      <c r="Z128" s="114"/>
      <c r="AA128" s="111"/>
      <c r="AB128" s="115" t="str">
        <f t="shared" si="18"/>
        <v>СОШ 49               </v>
      </c>
      <c r="AC128">
        <v>18</v>
      </c>
    </row>
    <row r="129" spans="1:29" ht="13.5" thickBot="1">
      <c r="A129" s="18">
        <v>20</v>
      </c>
      <c r="B129" s="90" t="s">
        <v>722</v>
      </c>
      <c r="C129" s="90" t="s">
        <v>765</v>
      </c>
      <c r="D129" s="90" t="s">
        <v>190</v>
      </c>
      <c r="E129" s="90" t="s">
        <v>584</v>
      </c>
      <c r="F129" s="95" t="s">
        <v>723</v>
      </c>
      <c r="G129" s="90" t="s">
        <v>190</v>
      </c>
      <c r="H129" s="138" t="s">
        <v>724</v>
      </c>
      <c r="I129" s="139" t="s">
        <v>454</v>
      </c>
      <c r="J129" s="140">
        <v>0</v>
      </c>
      <c r="K129" s="141">
        <f t="shared" si="26"/>
        <v>0</v>
      </c>
      <c r="L129" s="95">
        <v>1</v>
      </c>
      <c r="M129" s="141">
        <f t="shared" si="27"/>
        <v>0.001388888888888889</v>
      </c>
      <c r="N129" s="95">
        <v>0</v>
      </c>
      <c r="O129" s="141">
        <f t="shared" si="28"/>
        <v>0</v>
      </c>
      <c r="P129" s="95">
        <v>0</v>
      </c>
      <c r="Q129" s="141">
        <f t="shared" si="29"/>
        <v>0</v>
      </c>
      <c r="R129" s="95">
        <v>0</v>
      </c>
      <c r="S129" s="141">
        <f t="shared" si="30"/>
        <v>0</v>
      </c>
      <c r="T129" s="95">
        <v>0</v>
      </c>
      <c r="U129" s="142">
        <f t="shared" si="31"/>
        <v>0</v>
      </c>
      <c r="V129" s="143">
        <f t="shared" si="32"/>
        <v>0.001388888888888889</v>
      </c>
      <c r="W129" s="143"/>
      <c r="X129" s="143">
        <f t="shared" si="33"/>
        <v>0.009849537037037039</v>
      </c>
      <c r="Y129" s="95">
        <v>19</v>
      </c>
      <c r="Z129" s="57">
        <f>SUM(X129:X134)</f>
        <v>0.06395833333333334</v>
      </c>
      <c r="AA129" s="111">
        <f>RANK(Z129,$Z$110:$Z$178,1)</f>
        <v>10</v>
      </c>
      <c r="AB129" s="99" t="str">
        <f t="shared" si="18"/>
        <v>СОШ 72-2             </v>
      </c>
      <c r="AC129">
        <v>19</v>
      </c>
    </row>
    <row r="130" spans="1:29" ht="13.5" thickBot="1">
      <c r="A130" s="18">
        <v>21</v>
      </c>
      <c r="B130" s="90" t="s">
        <v>703</v>
      </c>
      <c r="C130" s="90" t="s">
        <v>765</v>
      </c>
      <c r="D130" s="90" t="s">
        <v>190</v>
      </c>
      <c r="E130" s="90" t="s">
        <v>318</v>
      </c>
      <c r="F130" s="95" t="s">
        <v>704</v>
      </c>
      <c r="G130" s="90" t="s">
        <v>190</v>
      </c>
      <c r="H130" s="138" t="s">
        <v>705</v>
      </c>
      <c r="I130" s="139" t="s">
        <v>432</v>
      </c>
      <c r="J130" s="140">
        <v>1</v>
      </c>
      <c r="K130" s="141">
        <f t="shared" si="26"/>
        <v>0.001388888888888889</v>
      </c>
      <c r="L130" s="95">
        <v>1</v>
      </c>
      <c r="M130" s="141">
        <f t="shared" si="27"/>
        <v>0.001388888888888889</v>
      </c>
      <c r="N130" s="95">
        <v>0</v>
      </c>
      <c r="O130" s="141">
        <f t="shared" si="28"/>
        <v>0</v>
      </c>
      <c r="P130" s="95">
        <v>0</v>
      </c>
      <c r="Q130" s="141">
        <f t="shared" si="29"/>
        <v>0</v>
      </c>
      <c r="R130" s="95">
        <v>0</v>
      </c>
      <c r="S130" s="141">
        <f t="shared" si="30"/>
        <v>0</v>
      </c>
      <c r="T130" s="95">
        <v>0</v>
      </c>
      <c r="U130" s="142">
        <f t="shared" si="31"/>
        <v>0</v>
      </c>
      <c r="V130" s="143">
        <f t="shared" si="32"/>
        <v>0.002777777777777778</v>
      </c>
      <c r="W130" s="143"/>
      <c r="X130" s="143">
        <f t="shared" si="33"/>
        <v>0.010381944444444444</v>
      </c>
      <c r="Y130" s="95">
        <v>20</v>
      </c>
      <c r="Z130" s="2"/>
      <c r="AA130" s="111"/>
      <c r="AB130" s="1" t="str">
        <f t="shared" si="18"/>
        <v>СОШ 76               </v>
      </c>
      <c r="AC130">
        <v>20</v>
      </c>
    </row>
    <row r="131" spans="1:29" ht="13.5" thickBot="1">
      <c r="A131" s="18">
        <v>22</v>
      </c>
      <c r="B131" s="90" t="s">
        <v>711</v>
      </c>
      <c r="C131" s="90" t="s">
        <v>765</v>
      </c>
      <c r="D131" s="90" t="s">
        <v>190</v>
      </c>
      <c r="E131" s="90" t="s">
        <v>647</v>
      </c>
      <c r="F131" s="95" t="s">
        <v>712</v>
      </c>
      <c r="G131" s="90" t="s">
        <v>190</v>
      </c>
      <c r="H131" s="138" t="s">
        <v>713</v>
      </c>
      <c r="I131" s="139" t="s">
        <v>441</v>
      </c>
      <c r="J131" s="140">
        <v>1</v>
      </c>
      <c r="K131" s="141">
        <f t="shared" si="26"/>
        <v>0.001388888888888889</v>
      </c>
      <c r="L131" s="95">
        <v>1</v>
      </c>
      <c r="M131" s="141">
        <f t="shared" si="27"/>
        <v>0.001388888888888889</v>
      </c>
      <c r="N131" s="95">
        <v>0</v>
      </c>
      <c r="O131" s="141">
        <f t="shared" si="28"/>
        <v>0</v>
      </c>
      <c r="P131" s="95">
        <v>0</v>
      </c>
      <c r="Q131" s="141">
        <f t="shared" si="29"/>
        <v>0</v>
      </c>
      <c r="R131" s="95">
        <v>0</v>
      </c>
      <c r="S131" s="141">
        <f t="shared" si="30"/>
        <v>0</v>
      </c>
      <c r="T131" s="95">
        <v>0</v>
      </c>
      <c r="U131" s="142">
        <f t="shared" si="31"/>
        <v>0</v>
      </c>
      <c r="V131" s="143">
        <f t="shared" si="32"/>
        <v>0.002777777777777778</v>
      </c>
      <c r="W131" s="143"/>
      <c r="X131" s="143">
        <f t="shared" si="33"/>
        <v>0.010659722222222221</v>
      </c>
      <c r="Y131" s="95">
        <v>21</v>
      </c>
      <c r="Z131" s="2"/>
      <c r="AA131" s="111"/>
      <c r="AB131" s="1" t="str">
        <f t="shared" si="18"/>
        <v>49-2                 </v>
      </c>
      <c r="AC131">
        <v>21</v>
      </c>
    </row>
    <row r="132" spans="1:29" ht="13.5" thickBot="1">
      <c r="A132" s="18">
        <v>23</v>
      </c>
      <c r="B132" s="90" t="s">
        <v>735</v>
      </c>
      <c r="C132" s="90" t="s">
        <v>765</v>
      </c>
      <c r="D132" s="90" t="s">
        <v>190</v>
      </c>
      <c r="E132" s="90" t="s">
        <v>647</v>
      </c>
      <c r="F132" s="95" t="s">
        <v>736</v>
      </c>
      <c r="G132" s="90" t="s">
        <v>190</v>
      </c>
      <c r="H132" s="138" t="s">
        <v>737</v>
      </c>
      <c r="I132" s="139" t="s">
        <v>472</v>
      </c>
      <c r="J132" s="140">
        <v>1</v>
      </c>
      <c r="K132" s="141">
        <f t="shared" si="26"/>
        <v>0.001388888888888889</v>
      </c>
      <c r="L132" s="95">
        <v>0</v>
      </c>
      <c r="M132" s="141">
        <f t="shared" si="27"/>
        <v>0</v>
      </c>
      <c r="N132" s="95">
        <v>0</v>
      </c>
      <c r="O132" s="141">
        <f t="shared" si="28"/>
        <v>0</v>
      </c>
      <c r="P132" s="95">
        <v>0</v>
      </c>
      <c r="Q132" s="141">
        <f t="shared" si="29"/>
        <v>0</v>
      </c>
      <c r="R132" s="95">
        <v>0</v>
      </c>
      <c r="S132" s="141">
        <f t="shared" si="30"/>
        <v>0</v>
      </c>
      <c r="T132" s="95">
        <v>0</v>
      </c>
      <c r="U132" s="142">
        <f t="shared" si="31"/>
        <v>0</v>
      </c>
      <c r="V132" s="143">
        <f t="shared" si="32"/>
        <v>0.001388888888888889</v>
      </c>
      <c r="W132" s="143"/>
      <c r="X132" s="143">
        <f t="shared" si="33"/>
        <v>0.010787037037037038</v>
      </c>
      <c r="Y132" s="95">
        <v>22</v>
      </c>
      <c r="Z132" s="2"/>
      <c r="AA132" s="111"/>
      <c r="AB132" s="1" t="str">
        <f t="shared" si="18"/>
        <v>49-2                 </v>
      </c>
      <c r="AC132">
        <v>22</v>
      </c>
    </row>
    <row r="133" spans="1:29" ht="13.5" thickBot="1">
      <c r="A133" s="18">
        <v>24</v>
      </c>
      <c r="B133" s="90" t="s">
        <v>732</v>
      </c>
      <c r="C133" s="90" t="s">
        <v>765</v>
      </c>
      <c r="D133" s="90" t="s">
        <v>190</v>
      </c>
      <c r="E133" s="90" t="s">
        <v>488</v>
      </c>
      <c r="F133" s="95" t="s">
        <v>733</v>
      </c>
      <c r="G133" s="90" t="s">
        <v>190</v>
      </c>
      <c r="H133" s="138" t="s">
        <v>734</v>
      </c>
      <c r="I133" s="139" t="s">
        <v>469</v>
      </c>
      <c r="J133" s="140">
        <v>1</v>
      </c>
      <c r="K133" s="141">
        <f t="shared" si="26"/>
        <v>0.001388888888888889</v>
      </c>
      <c r="L133" s="95">
        <v>0</v>
      </c>
      <c r="M133" s="141">
        <f t="shared" si="27"/>
        <v>0</v>
      </c>
      <c r="N133" s="95">
        <v>0</v>
      </c>
      <c r="O133" s="141">
        <f t="shared" si="28"/>
        <v>0</v>
      </c>
      <c r="P133" s="95">
        <v>0</v>
      </c>
      <c r="Q133" s="141">
        <f t="shared" si="29"/>
        <v>0</v>
      </c>
      <c r="R133" s="95">
        <v>0</v>
      </c>
      <c r="S133" s="141">
        <f t="shared" si="30"/>
        <v>0</v>
      </c>
      <c r="T133" s="95">
        <v>1</v>
      </c>
      <c r="U133" s="142">
        <f t="shared" si="31"/>
        <v>0.00034722222222222224</v>
      </c>
      <c r="V133" s="143">
        <f t="shared" si="32"/>
        <v>0.0017361111111111112</v>
      </c>
      <c r="W133" s="143"/>
      <c r="X133" s="143">
        <f t="shared" si="33"/>
        <v>0.01105324074074074</v>
      </c>
      <c r="Y133" s="95">
        <v>23</v>
      </c>
      <c r="Z133" s="2"/>
      <c r="AA133" s="111"/>
      <c r="AB133" s="1" t="str">
        <f t="shared" si="18"/>
        <v>Молодость            </v>
      </c>
      <c r="AC133">
        <v>23</v>
      </c>
    </row>
    <row r="134" spans="1:29" ht="13.5" thickBot="1">
      <c r="A134" s="18">
        <v>25</v>
      </c>
      <c r="B134" s="90" t="s">
        <v>708</v>
      </c>
      <c r="C134" s="90" t="s">
        <v>765</v>
      </c>
      <c r="D134" s="90" t="s">
        <v>190</v>
      </c>
      <c r="E134" s="90" t="s">
        <v>618</v>
      </c>
      <c r="F134" s="95" t="s">
        <v>709</v>
      </c>
      <c r="G134" s="90" t="s">
        <v>190</v>
      </c>
      <c r="H134" s="138" t="s">
        <v>710</v>
      </c>
      <c r="I134" s="139" t="s">
        <v>438</v>
      </c>
      <c r="J134" s="140">
        <v>0</v>
      </c>
      <c r="K134" s="141">
        <f t="shared" si="26"/>
        <v>0</v>
      </c>
      <c r="L134" s="95">
        <v>1</v>
      </c>
      <c r="M134" s="141">
        <f t="shared" si="27"/>
        <v>0.001388888888888889</v>
      </c>
      <c r="N134" s="95">
        <v>0</v>
      </c>
      <c r="O134" s="141">
        <f t="shared" si="28"/>
        <v>0</v>
      </c>
      <c r="P134" s="95">
        <v>0</v>
      </c>
      <c r="Q134" s="141">
        <f t="shared" si="29"/>
        <v>0</v>
      </c>
      <c r="R134" s="95">
        <v>1</v>
      </c>
      <c r="S134" s="141">
        <f t="shared" si="30"/>
        <v>0.001388888888888889</v>
      </c>
      <c r="T134" s="95">
        <v>2</v>
      </c>
      <c r="U134" s="142">
        <f t="shared" si="31"/>
        <v>0.0006944444444444445</v>
      </c>
      <c r="V134" s="143">
        <f t="shared" si="32"/>
        <v>0.0034722222222222225</v>
      </c>
      <c r="W134" s="143"/>
      <c r="X134" s="143">
        <f t="shared" si="33"/>
        <v>0.01122685185185185</v>
      </c>
      <c r="Y134" s="95">
        <v>24</v>
      </c>
      <c r="Z134" s="116"/>
      <c r="AA134" s="111"/>
      <c r="AB134" s="117" t="str">
        <f t="shared" si="18"/>
        <v>СОШ 72-1             </v>
      </c>
      <c r="AC134">
        <v>24</v>
      </c>
    </row>
    <row r="135" spans="1:29" ht="13.5" thickBot="1">
      <c r="A135" s="18">
        <v>26</v>
      </c>
      <c r="B135" s="90" t="s">
        <v>738</v>
      </c>
      <c r="C135" s="90" t="s">
        <v>765</v>
      </c>
      <c r="D135" s="90" t="s">
        <v>190</v>
      </c>
      <c r="E135" s="90" t="s">
        <v>488</v>
      </c>
      <c r="F135" s="95" t="s">
        <v>739</v>
      </c>
      <c r="G135" s="90" t="s">
        <v>190</v>
      </c>
      <c r="H135" s="138" t="s">
        <v>740</v>
      </c>
      <c r="I135" s="139" t="s">
        <v>476</v>
      </c>
      <c r="J135" s="140">
        <v>1</v>
      </c>
      <c r="K135" s="141">
        <f t="shared" si="26"/>
        <v>0.001388888888888889</v>
      </c>
      <c r="L135" s="95">
        <v>0</v>
      </c>
      <c r="M135" s="141">
        <f t="shared" si="27"/>
        <v>0</v>
      </c>
      <c r="N135" s="95">
        <v>0</v>
      </c>
      <c r="O135" s="141">
        <f t="shared" si="28"/>
        <v>0</v>
      </c>
      <c r="P135" s="95">
        <v>0</v>
      </c>
      <c r="Q135" s="141">
        <f t="shared" si="29"/>
        <v>0</v>
      </c>
      <c r="R135" s="95">
        <v>0</v>
      </c>
      <c r="S135" s="141">
        <f t="shared" si="30"/>
        <v>0</v>
      </c>
      <c r="T135" s="95">
        <v>1</v>
      </c>
      <c r="U135" s="142">
        <f t="shared" si="31"/>
        <v>0.00034722222222222224</v>
      </c>
      <c r="V135" s="143">
        <f t="shared" si="32"/>
        <v>0.0017361111111111112</v>
      </c>
      <c r="W135" s="143"/>
      <c r="X135" s="143">
        <f t="shared" si="33"/>
        <v>0.011250000000000001</v>
      </c>
      <c r="Y135" s="95">
        <v>25</v>
      </c>
      <c r="Z135" s="57">
        <f>SUM(X135:X141)</f>
        <v>0.060856481481481484</v>
      </c>
      <c r="AA135" s="111">
        <f>RANK(Z135,$Z$110:$Z$178,1)</f>
        <v>9</v>
      </c>
      <c r="AB135" s="112" t="str">
        <f t="shared" si="18"/>
        <v>Молодость            </v>
      </c>
      <c r="AC135">
        <v>25</v>
      </c>
    </row>
    <row r="136" spans="1:29" ht="13.5" thickBot="1">
      <c r="A136" s="18">
        <v>27</v>
      </c>
      <c r="B136" s="90" t="s">
        <v>727</v>
      </c>
      <c r="C136" s="90" t="s">
        <v>765</v>
      </c>
      <c r="D136" s="90" t="s">
        <v>190</v>
      </c>
      <c r="E136" s="90" t="s">
        <v>618</v>
      </c>
      <c r="F136" s="95" t="s">
        <v>728</v>
      </c>
      <c r="G136" s="90" t="s">
        <v>190</v>
      </c>
      <c r="H136" s="138" t="s">
        <v>729</v>
      </c>
      <c r="I136" s="139" t="s">
        <v>461</v>
      </c>
      <c r="J136" s="140">
        <v>0</v>
      </c>
      <c r="K136" s="141">
        <f t="shared" si="26"/>
        <v>0</v>
      </c>
      <c r="L136" s="95">
        <v>1</v>
      </c>
      <c r="M136" s="141">
        <f t="shared" si="27"/>
        <v>0.001388888888888889</v>
      </c>
      <c r="N136" s="95">
        <v>0</v>
      </c>
      <c r="O136" s="141">
        <f t="shared" si="28"/>
        <v>0</v>
      </c>
      <c r="P136" s="95">
        <v>0</v>
      </c>
      <c r="Q136" s="141">
        <f t="shared" si="29"/>
        <v>0</v>
      </c>
      <c r="R136" s="95">
        <v>1</v>
      </c>
      <c r="S136" s="141">
        <f t="shared" si="30"/>
        <v>0.001388888888888889</v>
      </c>
      <c r="T136" s="95">
        <v>0</v>
      </c>
      <c r="U136" s="142">
        <f t="shared" si="31"/>
        <v>0</v>
      </c>
      <c r="V136" s="143">
        <f t="shared" si="32"/>
        <v>0.002777777777777778</v>
      </c>
      <c r="W136" s="143"/>
      <c r="X136" s="143">
        <f t="shared" si="33"/>
        <v>0.011666666666666667</v>
      </c>
      <c r="Y136" s="95">
        <v>26</v>
      </c>
      <c r="Z136" s="2"/>
      <c r="AA136" s="111"/>
      <c r="AB136" s="113" t="str">
        <f t="shared" si="18"/>
        <v>СОШ 72-1             </v>
      </c>
      <c r="AC136">
        <v>26</v>
      </c>
    </row>
    <row r="137" spans="1:29" ht="13.5" thickBot="1">
      <c r="A137" s="18">
        <v>28</v>
      </c>
      <c r="B137" s="90" t="s">
        <v>665</v>
      </c>
      <c r="C137" s="90" t="s">
        <v>765</v>
      </c>
      <c r="D137" s="90" t="s">
        <v>190</v>
      </c>
      <c r="E137" s="90" t="s">
        <v>575</v>
      </c>
      <c r="F137" s="95" t="s">
        <v>666</v>
      </c>
      <c r="G137" s="90" t="s">
        <v>190</v>
      </c>
      <c r="H137" s="138" t="s">
        <v>664</v>
      </c>
      <c r="I137" s="139" t="s">
        <v>376</v>
      </c>
      <c r="J137" s="140">
        <v>1</v>
      </c>
      <c r="K137" s="141">
        <f t="shared" si="26"/>
        <v>0.001388888888888889</v>
      </c>
      <c r="L137" s="95">
        <v>1</v>
      </c>
      <c r="M137" s="141">
        <f t="shared" si="27"/>
        <v>0.001388888888888889</v>
      </c>
      <c r="N137" s="95">
        <v>0</v>
      </c>
      <c r="O137" s="141">
        <f t="shared" si="28"/>
        <v>0</v>
      </c>
      <c r="P137" s="95">
        <v>0</v>
      </c>
      <c r="Q137" s="141">
        <f t="shared" si="29"/>
        <v>0</v>
      </c>
      <c r="R137" s="95">
        <v>2</v>
      </c>
      <c r="S137" s="141">
        <f t="shared" si="30"/>
        <v>0.002777777777777778</v>
      </c>
      <c r="T137" s="95">
        <v>2</v>
      </c>
      <c r="U137" s="142">
        <f t="shared" si="31"/>
        <v>0.0006944444444444445</v>
      </c>
      <c r="V137" s="143">
        <f t="shared" si="32"/>
        <v>0.00625</v>
      </c>
      <c r="W137" s="143"/>
      <c r="X137" s="143">
        <f t="shared" si="33"/>
        <v>0.012835648148148148</v>
      </c>
      <c r="Y137" s="95">
        <v>27</v>
      </c>
      <c r="Z137" s="2"/>
      <c r="AA137" s="111"/>
      <c r="AB137" s="113" t="str">
        <f t="shared" si="18"/>
        <v>СОШ 33               </v>
      </c>
      <c r="AC137">
        <v>27</v>
      </c>
    </row>
    <row r="138" spans="1:29" ht="13.5" thickBot="1">
      <c r="A138" s="18">
        <v>29</v>
      </c>
      <c r="B138" s="90" t="s">
        <v>747</v>
      </c>
      <c r="C138" s="90" t="s">
        <v>765</v>
      </c>
      <c r="D138" s="90" t="s">
        <v>190</v>
      </c>
      <c r="E138" s="90" t="s">
        <v>488</v>
      </c>
      <c r="F138" s="95" t="s">
        <v>748</v>
      </c>
      <c r="G138" s="90" t="s">
        <v>190</v>
      </c>
      <c r="H138" s="138" t="s">
        <v>749</v>
      </c>
      <c r="I138" s="139" t="s">
        <v>486</v>
      </c>
      <c r="J138" s="140">
        <v>1</v>
      </c>
      <c r="K138" s="141">
        <f t="shared" si="26"/>
        <v>0.001388888888888889</v>
      </c>
      <c r="L138" s="95">
        <v>0</v>
      </c>
      <c r="M138" s="141">
        <f t="shared" si="27"/>
        <v>0</v>
      </c>
      <c r="N138" s="95">
        <v>0</v>
      </c>
      <c r="O138" s="141">
        <f t="shared" si="28"/>
        <v>0</v>
      </c>
      <c r="P138" s="95">
        <v>0</v>
      </c>
      <c r="Q138" s="141">
        <f t="shared" si="29"/>
        <v>0</v>
      </c>
      <c r="R138" s="95">
        <v>0</v>
      </c>
      <c r="S138" s="141">
        <f t="shared" si="30"/>
        <v>0</v>
      </c>
      <c r="T138" s="95">
        <v>0</v>
      </c>
      <c r="U138" s="142">
        <f t="shared" si="31"/>
        <v>0</v>
      </c>
      <c r="V138" s="143">
        <f t="shared" si="32"/>
        <v>0.001388888888888889</v>
      </c>
      <c r="W138" s="143"/>
      <c r="X138" s="143">
        <f t="shared" si="33"/>
        <v>0.018912037037037036</v>
      </c>
      <c r="Y138" s="95">
        <v>28</v>
      </c>
      <c r="Z138" s="2"/>
      <c r="AA138" s="111"/>
      <c r="AB138" s="113" t="str">
        <f t="shared" si="18"/>
        <v>Молодость            </v>
      </c>
      <c r="AC138">
        <v>28</v>
      </c>
    </row>
    <row r="139" spans="1:29" ht="13.5" thickBot="1">
      <c r="A139" s="168" t="s">
        <v>775</v>
      </c>
      <c r="B139" s="167"/>
      <c r="C139" s="91"/>
      <c r="D139" s="91"/>
      <c r="E139" s="91"/>
      <c r="F139" s="127"/>
      <c r="G139" s="91"/>
      <c r="H139" s="158"/>
      <c r="I139" s="159"/>
      <c r="J139" s="160"/>
      <c r="K139" s="161"/>
      <c r="L139" s="127"/>
      <c r="M139" s="161"/>
      <c r="N139" s="127"/>
      <c r="O139" s="161"/>
      <c r="P139" s="127"/>
      <c r="Q139" s="161"/>
      <c r="R139" s="127"/>
      <c r="S139" s="161"/>
      <c r="T139" s="127"/>
      <c r="U139" s="162"/>
      <c r="V139" s="163"/>
      <c r="W139" s="163"/>
      <c r="X139" s="163"/>
      <c r="Y139" s="169"/>
      <c r="Z139" s="2"/>
      <c r="AA139" s="111"/>
      <c r="AB139" s="113"/>
      <c r="AC139">
        <v>29</v>
      </c>
    </row>
    <row r="140" spans="1:29" ht="13.5" thickBot="1">
      <c r="A140" s="95">
        <v>1</v>
      </c>
      <c r="B140" s="90" t="s">
        <v>20</v>
      </c>
      <c r="C140" s="90" t="s">
        <v>763</v>
      </c>
      <c r="D140" s="90" t="s">
        <v>190</v>
      </c>
      <c r="E140" s="90" t="s">
        <v>318</v>
      </c>
      <c r="F140" s="95" t="s">
        <v>70</v>
      </c>
      <c r="G140" s="90" t="s">
        <v>190</v>
      </c>
      <c r="H140" s="138" t="s">
        <v>578</v>
      </c>
      <c r="I140" s="139" t="s">
        <v>75</v>
      </c>
      <c r="J140" s="140">
        <v>0</v>
      </c>
      <c r="K140" s="141">
        <f aca="true" t="shared" si="34" ref="K140:K178">J140*$K$1</f>
        <v>0</v>
      </c>
      <c r="L140" s="95">
        <v>0</v>
      </c>
      <c r="M140" s="141">
        <f aca="true" t="shared" si="35" ref="M140:M178">L140*$K$1</f>
        <v>0</v>
      </c>
      <c r="N140" s="95">
        <v>0</v>
      </c>
      <c r="O140" s="141">
        <f aca="true" t="shared" si="36" ref="O140:O178">N140*$K$1</f>
        <v>0</v>
      </c>
      <c r="P140" s="95">
        <v>0</v>
      </c>
      <c r="Q140" s="141">
        <f aca="true" t="shared" si="37" ref="Q140:Q178">P140*$K$1</f>
        <v>0</v>
      </c>
      <c r="R140" s="95">
        <v>0</v>
      </c>
      <c r="S140" s="141">
        <f aca="true" t="shared" si="38" ref="S140:S178">R140*$K$1</f>
        <v>0</v>
      </c>
      <c r="T140" s="95">
        <v>0</v>
      </c>
      <c r="U140" s="142">
        <f aca="true" t="shared" si="39" ref="U140:U179">T140*$U$1</f>
        <v>0</v>
      </c>
      <c r="V140" s="143">
        <f aca="true" t="shared" si="40" ref="V140:V178">K140+M140+O140+Q140+S140+U140</f>
        <v>0</v>
      </c>
      <c r="W140" s="143">
        <v>0.00035879629629629635</v>
      </c>
      <c r="X140" s="143">
        <f aca="true" t="shared" si="41" ref="X140:X178">H140+V140-W140</f>
        <v>0.0030787037037037037</v>
      </c>
      <c r="Y140" s="95">
        <v>1</v>
      </c>
      <c r="Z140" s="2"/>
      <c r="AA140" s="111"/>
      <c r="AB140" s="113" t="str">
        <f t="shared" si="18"/>
        <v>СОШ 76               </v>
      </c>
      <c r="AC140">
        <v>30</v>
      </c>
    </row>
    <row r="141" spans="1:29" ht="13.5" thickBot="1">
      <c r="A141" s="95">
        <v>2</v>
      </c>
      <c r="B141" s="90" t="s">
        <v>768</v>
      </c>
      <c r="C141" s="90" t="s">
        <v>763</v>
      </c>
      <c r="D141" s="90" t="s">
        <v>190</v>
      </c>
      <c r="E141" s="90" t="s">
        <v>575</v>
      </c>
      <c r="F141" s="95" t="s">
        <v>576</v>
      </c>
      <c r="G141" s="90" t="s">
        <v>190</v>
      </c>
      <c r="H141" s="138" t="s">
        <v>577</v>
      </c>
      <c r="I141" s="139" t="s">
        <v>73</v>
      </c>
      <c r="J141" s="140">
        <v>0</v>
      </c>
      <c r="K141" s="141">
        <f t="shared" si="34"/>
        <v>0</v>
      </c>
      <c r="L141" s="95">
        <v>0</v>
      </c>
      <c r="M141" s="141">
        <f t="shared" si="35"/>
        <v>0</v>
      </c>
      <c r="N141" s="95">
        <v>0</v>
      </c>
      <c r="O141" s="141">
        <f t="shared" si="36"/>
        <v>0</v>
      </c>
      <c r="P141" s="95">
        <v>0</v>
      </c>
      <c r="Q141" s="141">
        <f t="shared" si="37"/>
        <v>0</v>
      </c>
      <c r="R141" s="95">
        <v>0</v>
      </c>
      <c r="S141" s="141">
        <f t="shared" si="38"/>
        <v>0</v>
      </c>
      <c r="T141" s="95">
        <v>0</v>
      </c>
      <c r="U141" s="142">
        <f t="shared" si="39"/>
        <v>0</v>
      </c>
      <c r="V141" s="143">
        <f t="shared" si="40"/>
        <v>0</v>
      </c>
      <c r="W141" s="143"/>
      <c r="X141" s="143">
        <f t="shared" si="41"/>
        <v>0.0031134259259259257</v>
      </c>
      <c r="Y141" s="95">
        <v>2</v>
      </c>
      <c r="Z141" s="114"/>
      <c r="AA141" s="111"/>
      <c r="AB141" s="115" t="str">
        <f t="shared" si="18"/>
        <v>СОШ 33               </v>
      </c>
      <c r="AC141">
        <v>31</v>
      </c>
    </row>
    <row r="142" spans="1:29" ht="13.5" thickBot="1">
      <c r="A142" s="95">
        <v>3</v>
      </c>
      <c r="B142" s="90" t="s">
        <v>579</v>
      </c>
      <c r="C142" s="90" t="s">
        <v>763</v>
      </c>
      <c r="D142" s="90" t="s">
        <v>190</v>
      </c>
      <c r="E142" s="90" t="s">
        <v>580</v>
      </c>
      <c r="F142" s="95" t="s">
        <v>581</v>
      </c>
      <c r="G142" s="90" t="s">
        <v>190</v>
      </c>
      <c r="H142" s="138" t="s">
        <v>582</v>
      </c>
      <c r="I142" s="139" t="s">
        <v>79</v>
      </c>
      <c r="J142" s="140">
        <v>0</v>
      </c>
      <c r="K142" s="141">
        <f t="shared" si="34"/>
        <v>0</v>
      </c>
      <c r="L142" s="95">
        <v>0</v>
      </c>
      <c r="M142" s="141">
        <f t="shared" si="35"/>
        <v>0</v>
      </c>
      <c r="N142" s="95">
        <v>0</v>
      </c>
      <c r="O142" s="141">
        <f t="shared" si="36"/>
        <v>0</v>
      </c>
      <c r="P142" s="95">
        <v>0</v>
      </c>
      <c r="Q142" s="141">
        <f t="shared" si="37"/>
        <v>0</v>
      </c>
      <c r="R142" s="95">
        <v>0</v>
      </c>
      <c r="S142" s="141">
        <f t="shared" si="38"/>
        <v>0</v>
      </c>
      <c r="T142" s="95">
        <v>0</v>
      </c>
      <c r="U142" s="142">
        <f t="shared" si="39"/>
        <v>0</v>
      </c>
      <c r="V142" s="143">
        <f t="shared" si="40"/>
        <v>0</v>
      </c>
      <c r="W142" s="143"/>
      <c r="X142" s="143">
        <f t="shared" si="41"/>
        <v>0.003912037037037037</v>
      </c>
      <c r="Y142" s="95">
        <v>3</v>
      </c>
      <c r="Z142" s="57">
        <f>SUM(X142:X147)</f>
        <v>0.02525462962962963</v>
      </c>
      <c r="AA142" s="111">
        <f>RANK(Z142,$Z$110:$Z$178,1)</f>
        <v>1</v>
      </c>
      <c r="AB142" s="99" t="str">
        <f aca="true" t="shared" si="42" ref="AB142:AB179">E142</f>
        <v>Горизонт             </v>
      </c>
      <c r="AC142">
        <v>32</v>
      </c>
    </row>
    <row r="143" spans="1:29" ht="13.5" thickBot="1">
      <c r="A143" s="95">
        <v>4</v>
      </c>
      <c r="B143" s="90" t="s">
        <v>583</v>
      </c>
      <c r="C143" s="90" t="s">
        <v>763</v>
      </c>
      <c r="D143" s="90" t="s">
        <v>190</v>
      </c>
      <c r="E143" s="90" t="s">
        <v>584</v>
      </c>
      <c r="F143" s="95" t="s">
        <v>585</v>
      </c>
      <c r="G143" s="90" t="s">
        <v>190</v>
      </c>
      <c r="H143" s="138" t="s">
        <v>586</v>
      </c>
      <c r="I143" s="139" t="s">
        <v>28</v>
      </c>
      <c r="J143" s="140">
        <v>0</v>
      </c>
      <c r="K143" s="141">
        <f t="shared" si="34"/>
        <v>0</v>
      </c>
      <c r="L143" s="95">
        <v>0</v>
      </c>
      <c r="M143" s="141">
        <f t="shared" si="35"/>
        <v>0</v>
      </c>
      <c r="N143" s="95">
        <v>0</v>
      </c>
      <c r="O143" s="141">
        <f t="shared" si="36"/>
        <v>0</v>
      </c>
      <c r="P143" s="95">
        <v>0</v>
      </c>
      <c r="Q143" s="141">
        <f t="shared" si="37"/>
        <v>0</v>
      </c>
      <c r="R143" s="95">
        <v>0</v>
      </c>
      <c r="S143" s="141">
        <f t="shared" si="38"/>
        <v>0</v>
      </c>
      <c r="T143" s="95">
        <v>0</v>
      </c>
      <c r="U143" s="142">
        <f t="shared" si="39"/>
        <v>0</v>
      </c>
      <c r="V143" s="143">
        <f t="shared" si="40"/>
        <v>0</v>
      </c>
      <c r="W143" s="143"/>
      <c r="X143" s="143">
        <f t="shared" si="41"/>
        <v>0.00400462962962963</v>
      </c>
      <c r="Y143" s="95">
        <v>4</v>
      </c>
      <c r="Z143" s="2"/>
      <c r="AA143" s="111"/>
      <c r="AB143" s="1" t="str">
        <f t="shared" si="42"/>
        <v>СОШ 72-2             </v>
      </c>
      <c r="AC143">
        <v>33</v>
      </c>
    </row>
    <row r="144" spans="1:29" ht="13.5" thickBot="1">
      <c r="A144" s="95">
        <v>5</v>
      </c>
      <c r="B144" s="90" t="s">
        <v>587</v>
      </c>
      <c r="C144" s="90" t="s">
        <v>763</v>
      </c>
      <c r="D144" s="90" t="s">
        <v>190</v>
      </c>
      <c r="E144" s="90" t="s">
        <v>318</v>
      </c>
      <c r="F144" s="95" t="s">
        <v>588</v>
      </c>
      <c r="G144" s="90" t="s">
        <v>190</v>
      </c>
      <c r="H144" s="138" t="s">
        <v>589</v>
      </c>
      <c r="I144" s="139" t="s">
        <v>84</v>
      </c>
      <c r="J144" s="140">
        <v>0</v>
      </c>
      <c r="K144" s="141">
        <f t="shared" si="34"/>
        <v>0</v>
      </c>
      <c r="L144" s="95">
        <v>0</v>
      </c>
      <c r="M144" s="141">
        <f t="shared" si="35"/>
        <v>0</v>
      </c>
      <c r="N144" s="95">
        <v>0</v>
      </c>
      <c r="O144" s="141">
        <f t="shared" si="36"/>
        <v>0</v>
      </c>
      <c r="P144" s="95">
        <v>0</v>
      </c>
      <c r="Q144" s="141">
        <f t="shared" si="37"/>
        <v>0</v>
      </c>
      <c r="R144" s="95">
        <v>0</v>
      </c>
      <c r="S144" s="141">
        <f t="shared" si="38"/>
        <v>0</v>
      </c>
      <c r="T144" s="95">
        <v>0</v>
      </c>
      <c r="U144" s="142">
        <f t="shared" si="39"/>
        <v>0</v>
      </c>
      <c r="V144" s="143">
        <f t="shared" si="40"/>
        <v>0</v>
      </c>
      <c r="W144" s="143"/>
      <c r="X144" s="143">
        <f t="shared" si="41"/>
        <v>0.004108796296296297</v>
      </c>
      <c r="Y144" s="95">
        <v>5</v>
      </c>
      <c r="Z144" s="2"/>
      <c r="AA144" s="111"/>
      <c r="AB144" s="1" t="str">
        <f t="shared" si="42"/>
        <v>СОШ 76               </v>
      </c>
      <c r="AC144">
        <v>34</v>
      </c>
    </row>
    <row r="145" spans="1:29" ht="13.5" thickBot="1">
      <c r="A145" s="95">
        <v>6</v>
      </c>
      <c r="B145" s="90" t="s">
        <v>592</v>
      </c>
      <c r="C145" s="90" t="s">
        <v>763</v>
      </c>
      <c r="D145" s="90" t="s">
        <v>190</v>
      </c>
      <c r="E145" s="90" t="s">
        <v>318</v>
      </c>
      <c r="F145" s="95" t="s">
        <v>593</v>
      </c>
      <c r="G145" s="90" t="s">
        <v>190</v>
      </c>
      <c r="H145" s="138" t="s">
        <v>594</v>
      </c>
      <c r="I145" s="139" t="s">
        <v>40</v>
      </c>
      <c r="J145" s="140">
        <v>0</v>
      </c>
      <c r="K145" s="141">
        <f t="shared" si="34"/>
        <v>0</v>
      </c>
      <c r="L145" s="95">
        <v>0</v>
      </c>
      <c r="M145" s="141">
        <f t="shared" si="35"/>
        <v>0</v>
      </c>
      <c r="N145" s="95">
        <v>0</v>
      </c>
      <c r="O145" s="141">
        <f t="shared" si="36"/>
        <v>0</v>
      </c>
      <c r="P145" s="95">
        <v>0</v>
      </c>
      <c r="Q145" s="141">
        <f t="shared" si="37"/>
        <v>0</v>
      </c>
      <c r="R145" s="95">
        <v>0</v>
      </c>
      <c r="S145" s="141">
        <f t="shared" si="38"/>
        <v>0</v>
      </c>
      <c r="T145" s="95">
        <v>0</v>
      </c>
      <c r="U145" s="142">
        <f t="shared" si="39"/>
        <v>0</v>
      </c>
      <c r="V145" s="143">
        <f t="shared" si="40"/>
        <v>0</v>
      </c>
      <c r="W145" s="143"/>
      <c r="X145" s="143">
        <f t="shared" si="41"/>
        <v>0.004363425925925926</v>
      </c>
      <c r="Y145" s="95">
        <v>6</v>
      </c>
      <c r="Z145" s="2"/>
      <c r="AA145" s="111"/>
      <c r="AB145" s="1" t="str">
        <f t="shared" si="42"/>
        <v>СОШ 76               </v>
      </c>
      <c r="AC145">
        <v>35</v>
      </c>
    </row>
    <row r="146" spans="1:29" ht="13.5" thickBot="1">
      <c r="A146" s="95">
        <v>7</v>
      </c>
      <c r="B146" s="90" t="s">
        <v>600</v>
      </c>
      <c r="C146" s="90" t="s">
        <v>763</v>
      </c>
      <c r="D146" s="90" t="s">
        <v>190</v>
      </c>
      <c r="E146" s="90" t="s">
        <v>601</v>
      </c>
      <c r="F146" s="95" t="s">
        <v>59</v>
      </c>
      <c r="G146" s="90" t="s">
        <v>190</v>
      </c>
      <c r="H146" s="138" t="s">
        <v>602</v>
      </c>
      <c r="I146" s="139" t="s">
        <v>288</v>
      </c>
      <c r="J146" s="140">
        <v>0</v>
      </c>
      <c r="K146" s="141">
        <f t="shared" si="34"/>
        <v>0</v>
      </c>
      <c r="L146" s="95">
        <v>0</v>
      </c>
      <c r="M146" s="141">
        <f t="shared" si="35"/>
        <v>0</v>
      </c>
      <c r="N146" s="95">
        <v>0</v>
      </c>
      <c r="O146" s="141">
        <f t="shared" si="36"/>
        <v>0</v>
      </c>
      <c r="P146" s="95">
        <v>0</v>
      </c>
      <c r="Q146" s="141">
        <f t="shared" si="37"/>
        <v>0</v>
      </c>
      <c r="R146" s="95">
        <v>0</v>
      </c>
      <c r="S146" s="141">
        <f t="shared" si="38"/>
        <v>0</v>
      </c>
      <c r="T146" s="95">
        <v>0</v>
      </c>
      <c r="U146" s="142">
        <f t="shared" si="39"/>
        <v>0</v>
      </c>
      <c r="V146" s="143">
        <f t="shared" si="40"/>
        <v>0</v>
      </c>
      <c r="W146" s="143">
        <v>0.00042824074074074075</v>
      </c>
      <c r="X146" s="143">
        <f t="shared" si="41"/>
        <v>0.004375</v>
      </c>
      <c r="Y146" s="95">
        <v>7</v>
      </c>
      <c r="Z146" s="2"/>
      <c r="AA146" s="111"/>
      <c r="AB146" s="1" t="str">
        <f t="shared" si="42"/>
        <v>Абрис                </v>
      </c>
      <c r="AC146">
        <v>36</v>
      </c>
    </row>
    <row r="147" spans="1:29" ht="13.5" thickBot="1">
      <c r="A147" s="95">
        <v>8</v>
      </c>
      <c r="B147" s="90" t="s">
        <v>17</v>
      </c>
      <c r="C147" s="90" t="s">
        <v>763</v>
      </c>
      <c r="D147" s="90" t="s">
        <v>190</v>
      </c>
      <c r="E147" s="90" t="s">
        <v>575</v>
      </c>
      <c r="F147" s="95" t="s">
        <v>590</v>
      </c>
      <c r="G147" s="90" t="s">
        <v>190</v>
      </c>
      <c r="H147" s="138" t="s">
        <v>591</v>
      </c>
      <c r="I147" s="139" t="s">
        <v>90</v>
      </c>
      <c r="J147" s="140">
        <v>0</v>
      </c>
      <c r="K147" s="141">
        <f t="shared" si="34"/>
        <v>0</v>
      </c>
      <c r="L147" s="95">
        <v>0</v>
      </c>
      <c r="M147" s="141">
        <f t="shared" si="35"/>
        <v>0</v>
      </c>
      <c r="N147" s="95">
        <v>0</v>
      </c>
      <c r="O147" s="141">
        <f t="shared" si="36"/>
        <v>0</v>
      </c>
      <c r="P147" s="95">
        <v>0</v>
      </c>
      <c r="Q147" s="141">
        <f t="shared" si="37"/>
        <v>0</v>
      </c>
      <c r="R147" s="95">
        <v>0</v>
      </c>
      <c r="S147" s="141">
        <f t="shared" si="38"/>
        <v>0</v>
      </c>
      <c r="T147" s="95">
        <v>1</v>
      </c>
      <c r="U147" s="142">
        <f t="shared" si="39"/>
        <v>0.00034722222222222224</v>
      </c>
      <c r="V147" s="143">
        <f t="shared" si="40"/>
        <v>0.00034722222222222224</v>
      </c>
      <c r="W147" s="143"/>
      <c r="X147" s="143">
        <f t="shared" si="41"/>
        <v>0.0044907407407407405</v>
      </c>
      <c r="Y147" s="95">
        <v>8</v>
      </c>
      <c r="Z147" s="116"/>
      <c r="AA147" s="111"/>
      <c r="AB147" s="117" t="str">
        <f>E147</f>
        <v>СОШ 33               </v>
      </c>
      <c r="AC147">
        <v>37</v>
      </c>
    </row>
    <row r="148" spans="1:29" ht="13.5" thickBot="1">
      <c r="A148" s="95">
        <v>9</v>
      </c>
      <c r="B148" s="90" t="s">
        <v>16</v>
      </c>
      <c r="C148" s="90" t="s">
        <v>763</v>
      </c>
      <c r="D148" s="90" t="s">
        <v>190</v>
      </c>
      <c r="E148" s="90" t="s">
        <v>575</v>
      </c>
      <c r="F148" s="95" t="s">
        <v>595</v>
      </c>
      <c r="G148" s="90" t="s">
        <v>190</v>
      </c>
      <c r="H148" s="138" t="s">
        <v>596</v>
      </c>
      <c r="I148" s="139" t="s">
        <v>280</v>
      </c>
      <c r="J148" s="140">
        <v>0</v>
      </c>
      <c r="K148" s="141">
        <f t="shared" si="34"/>
        <v>0</v>
      </c>
      <c r="L148" s="95">
        <v>0</v>
      </c>
      <c r="M148" s="141">
        <f t="shared" si="35"/>
        <v>0</v>
      </c>
      <c r="N148" s="95">
        <v>0</v>
      </c>
      <c r="O148" s="141">
        <f t="shared" si="36"/>
        <v>0</v>
      </c>
      <c r="P148" s="95">
        <v>0</v>
      </c>
      <c r="Q148" s="141">
        <f t="shared" si="37"/>
        <v>0</v>
      </c>
      <c r="R148" s="95">
        <v>0</v>
      </c>
      <c r="S148" s="141">
        <f t="shared" si="38"/>
        <v>0</v>
      </c>
      <c r="T148" s="95">
        <v>0</v>
      </c>
      <c r="U148" s="142">
        <f t="shared" si="39"/>
        <v>0</v>
      </c>
      <c r="V148" s="143">
        <f t="shared" si="40"/>
        <v>0</v>
      </c>
      <c r="W148" s="143"/>
      <c r="X148" s="143">
        <f t="shared" si="41"/>
        <v>0.004675925925925926</v>
      </c>
      <c r="Y148" s="95">
        <v>9</v>
      </c>
      <c r="Z148" s="2"/>
      <c r="AA148" s="111"/>
      <c r="AB148" s="1" t="str">
        <f t="shared" si="42"/>
        <v>СОШ 33               </v>
      </c>
      <c r="AC148">
        <v>38</v>
      </c>
    </row>
    <row r="149" spans="1:29" ht="13.5" thickBot="1">
      <c r="A149" s="95">
        <v>10</v>
      </c>
      <c r="B149" s="90" t="s">
        <v>605</v>
      </c>
      <c r="C149" s="90" t="s">
        <v>763</v>
      </c>
      <c r="D149" s="90" t="s">
        <v>190</v>
      </c>
      <c r="E149" s="90" t="s">
        <v>584</v>
      </c>
      <c r="F149" s="95" t="s">
        <v>606</v>
      </c>
      <c r="G149" s="90" t="s">
        <v>190</v>
      </c>
      <c r="H149" s="138" t="s">
        <v>607</v>
      </c>
      <c r="I149" s="139" t="s">
        <v>296</v>
      </c>
      <c r="J149" s="140">
        <v>0</v>
      </c>
      <c r="K149" s="141">
        <f t="shared" si="34"/>
        <v>0</v>
      </c>
      <c r="L149" s="95">
        <v>0</v>
      </c>
      <c r="M149" s="141">
        <f t="shared" si="35"/>
        <v>0</v>
      </c>
      <c r="N149" s="95">
        <v>0</v>
      </c>
      <c r="O149" s="141">
        <f t="shared" si="36"/>
        <v>0</v>
      </c>
      <c r="P149" s="95">
        <v>0</v>
      </c>
      <c r="Q149" s="141">
        <f t="shared" si="37"/>
        <v>0</v>
      </c>
      <c r="R149" s="95">
        <v>0</v>
      </c>
      <c r="S149" s="141">
        <f t="shared" si="38"/>
        <v>0</v>
      </c>
      <c r="T149" s="95">
        <v>0</v>
      </c>
      <c r="U149" s="142">
        <f t="shared" si="39"/>
        <v>0</v>
      </c>
      <c r="V149" s="143">
        <f t="shared" si="40"/>
        <v>0</v>
      </c>
      <c r="W149" s="143"/>
      <c r="X149" s="143">
        <f t="shared" si="41"/>
        <v>0.0051504629629629635</v>
      </c>
      <c r="Y149" s="95">
        <v>10</v>
      </c>
      <c r="Z149" s="57">
        <f>SUM(X149:X154)</f>
        <v>0.03459490740740741</v>
      </c>
      <c r="AA149" s="111">
        <f>RANK(Z149,$Z$110:$Z$178,1)</f>
        <v>2</v>
      </c>
      <c r="AB149" s="112" t="str">
        <f t="shared" si="42"/>
        <v>СОШ 72-2             </v>
      </c>
      <c r="AC149">
        <v>39</v>
      </c>
    </row>
    <row r="150" spans="1:29" ht="13.5" thickBot="1">
      <c r="A150" s="95">
        <v>11</v>
      </c>
      <c r="B150" s="90" t="s">
        <v>608</v>
      </c>
      <c r="C150" s="90" t="s">
        <v>763</v>
      </c>
      <c r="D150" s="90" t="s">
        <v>190</v>
      </c>
      <c r="E150" s="90" t="s">
        <v>330</v>
      </c>
      <c r="F150" s="95" t="s">
        <v>609</v>
      </c>
      <c r="G150" s="90" t="s">
        <v>190</v>
      </c>
      <c r="H150" s="138" t="s">
        <v>365</v>
      </c>
      <c r="I150" s="139" t="s">
        <v>300</v>
      </c>
      <c r="J150" s="140">
        <v>0</v>
      </c>
      <c r="K150" s="141">
        <f t="shared" si="34"/>
        <v>0</v>
      </c>
      <c r="L150" s="95">
        <v>0</v>
      </c>
      <c r="M150" s="141">
        <f t="shared" si="35"/>
        <v>0</v>
      </c>
      <c r="N150" s="95">
        <v>0</v>
      </c>
      <c r="O150" s="141">
        <f t="shared" si="36"/>
        <v>0</v>
      </c>
      <c r="P150" s="95">
        <v>0</v>
      </c>
      <c r="Q150" s="141">
        <f t="shared" si="37"/>
        <v>0</v>
      </c>
      <c r="R150" s="95">
        <v>0</v>
      </c>
      <c r="S150" s="141">
        <f t="shared" si="38"/>
        <v>0</v>
      </c>
      <c r="T150" s="95">
        <v>0</v>
      </c>
      <c r="U150" s="142">
        <f t="shared" si="39"/>
        <v>0</v>
      </c>
      <c r="V150" s="143">
        <f t="shared" si="40"/>
        <v>0</v>
      </c>
      <c r="W150" s="143"/>
      <c r="X150" s="143">
        <f t="shared" si="41"/>
        <v>0.005590277777777778</v>
      </c>
      <c r="Y150" s="95">
        <v>11</v>
      </c>
      <c r="Z150" s="2"/>
      <c r="AA150" s="111"/>
      <c r="AB150" s="113" t="str">
        <f t="shared" si="42"/>
        <v>СОШ 49               </v>
      </c>
      <c r="AC150">
        <v>40</v>
      </c>
    </row>
    <row r="151" spans="1:29" ht="13.5" thickBot="1">
      <c r="A151" s="95">
        <v>12</v>
      </c>
      <c r="B151" s="90" t="s">
        <v>617</v>
      </c>
      <c r="C151" s="90" t="s">
        <v>763</v>
      </c>
      <c r="D151" s="90" t="s">
        <v>190</v>
      </c>
      <c r="E151" s="90" t="s">
        <v>618</v>
      </c>
      <c r="F151" s="95" t="s">
        <v>619</v>
      </c>
      <c r="G151" s="90" t="s">
        <v>190</v>
      </c>
      <c r="H151" s="138" t="s">
        <v>620</v>
      </c>
      <c r="I151" s="139" t="s">
        <v>313</v>
      </c>
      <c r="J151" s="140">
        <v>0</v>
      </c>
      <c r="K151" s="141">
        <f t="shared" si="34"/>
        <v>0</v>
      </c>
      <c r="L151" s="95">
        <v>0</v>
      </c>
      <c r="M151" s="141">
        <f t="shared" si="35"/>
        <v>0</v>
      </c>
      <c r="N151" s="95">
        <v>0</v>
      </c>
      <c r="O151" s="141">
        <f t="shared" si="36"/>
        <v>0</v>
      </c>
      <c r="P151" s="95">
        <v>0</v>
      </c>
      <c r="Q151" s="141">
        <f t="shared" si="37"/>
        <v>0</v>
      </c>
      <c r="R151" s="95">
        <v>0</v>
      </c>
      <c r="S151" s="141">
        <f t="shared" si="38"/>
        <v>0</v>
      </c>
      <c r="T151" s="95">
        <v>0</v>
      </c>
      <c r="U151" s="142">
        <f t="shared" si="39"/>
        <v>0</v>
      </c>
      <c r="V151" s="143">
        <f t="shared" si="40"/>
        <v>0</v>
      </c>
      <c r="W151" s="143"/>
      <c r="X151" s="143">
        <f t="shared" si="41"/>
        <v>0.00587962962962963</v>
      </c>
      <c r="Y151" s="95">
        <v>12</v>
      </c>
      <c r="Z151" s="2"/>
      <c r="AA151" s="111"/>
      <c r="AB151" s="113" t="str">
        <f t="shared" si="42"/>
        <v>СОШ 72-1             </v>
      </c>
      <c r="AC151">
        <v>41</v>
      </c>
    </row>
    <row r="152" spans="1:29" ht="13.5" thickBot="1">
      <c r="A152" s="95">
        <v>13</v>
      </c>
      <c r="B152" s="90" t="s">
        <v>621</v>
      </c>
      <c r="C152" s="90" t="s">
        <v>763</v>
      </c>
      <c r="D152" s="90" t="s">
        <v>190</v>
      </c>
      <c r="E152" s="90" t="s">
        <v>618</v>
      </c>
      <c r="F152" s="95" t="s">
        <v>622</v>
      </c>
      <c r="G152" s="90" t="s">
        <v>190</v>
      </c>
      <c r="H152" s="138" t="s">
        <v>623</v>
      </c>
      <c r="I152" s="139" t="s">
        <v>317</v>
      </c>
      <c r="J152" s="140">
        <v>0</v>
      </c>
      <c r="K152" s="141">
        <f t="shared" si="34"/>
        <v>0</v>
      </c>
      <c r="L152" s="95">
        <v>0</v>
      </c>
      <c r="M152" s="141">
        <f t="shared" si="35"/>
        <v>0</v>
      </c>
      <c r="N152" s="95">
        <v>0</v>
      </c>
      <c r="O152" s="141">
        <f t="shared" si="36"/>
        <v>0</v>
      </c>
      <c r="P152" s="95">
        <v>0</v>
      </c>
      <c r="Q152" s="141">
        <f t="shared" si="37"/>
        <v>0</v>
      </c>
      <c r="R152" s="95">
        <v>0</v>
      </c>
      <c r="S152" s="141">
        <f t="shared" si="38"/>
        <v>0</v>
      </c>
      <c r="T152" s="95">
        <v>0</v>
      </c>
      <c r="U152" s="142">
        <f t="shared" si="39"/>
        <v>0</v>
      </c>
      <c r="V152" s="143">
        <f t="shared" si="40"/>
        <v>0</v>
      </c>
      <c r="W152" s="143"/>
      <c r="X152" s="143">
        <f t="shared" si="41"/>
        <v>0.005902777777777778</v>
      </c>
      <c r="Y152" s="95">
        <v>13</v>
      </c>
      <c r="Z152" s="2"/>
      <c r="AA152" s="111"/>
      <c r="AB152" s="113" t="str">
        <f t="shared" si="42"/>
        <v>СОШ 72-1             </v>
      </c>
      <c r="AC152">
        <v>42</v>
      </c>
    </row>
    <row r="153" spans="1:29" ht="13.5" thickBot="1">
      <c r="A153" s="95">
        <v>14</v>
      </c>
      <c r="B153" s="90" t="s">
        <v>24</v>
      </c>
      <c r="C153" s="90" t="s">
        <v>763</v>
      </c>
      <c r="D153" s="90" t="s">
        <v>190</v>
      </c>
      <c r="E153" s="90" t="s">
        <v>318</v>
      </c>
      <c r="F153" s="95" t="s">
        <v>624</v>
      </c>
      <c r="G153" s="90" t="s">
        <v>190</v>
      </c>
      <c r="H153" s="138" t="s">
        <v>383</v>
      </c>
      <c r="I153" s="139" t="s">
        <v>321</v>
      </c>
      <c r="J153" s="140">
        <v>0</v>
      </c>
      <c r="K153" s="141">
        <f t="shared" si="34"/>
        <v>0</v>
      </c>
      <c r="L153" s="95">
        <v>0</v>
      </c>
      <c r="M153" s="141">
        <f t="shared" si="35"/>
        <v>0</v>
      </c>
      <c r="N153" s="95">
        <v>0</v>
      </c>
      <c r="O153" s="141">
        <f t="shared" si="36"/>
        <v>0</v>
      </c>
      <c r="P153" s="95">
        <v>0</v>
      </c>
      <c r="Q153" s="141">
        <f t="shared" si="37"/>
        <v>0</v>
      </c>
      <c r="R153" s="95">
        <v>0</v>
      </c>
      <c r="S153" s="141">
        <f t="shared" si="38"/>
        <v>0</v>
      </c>
      <c r="T153" s="95">
        <v>0</v>
      </c>
      <c r="U153" s="142">
        <f t="shared" si="39"/>
        <v>0</v>
      </c>
      <c r="V153" s="143">
        <f t="shared" si="40"/>
        <v>0</v>
      </c>
      <c r="W153" s="143"/>
      <c r="X153" s="143">
        <f t="shared" si="41"/>
        <v>0.005914351851851852</v>
      </c>
      <c r="Y153" s="95">
        <v>14</v>
      </c>
      <c r="Z153" s="2"/>
      <c r="AA153" s="111"/>
      <c r="AB153" s="113" t="str">
        <f t="shared" si="42"/>
        <v>СОШ 76               </v>
      </c>
      <c r="AC153">
        <v>43</v>
      </c>
    </row>
    <row r="154" spans="1:29" ht="13.5" thickBot="1">
      <c r="A154" s="95">
        <v>15</v>
      </c>
      <c r="B154" s="90" t="s">
        <v>636</v>
      </c>
      <c r="C154" s="90" t="s">
        <v>763</v>
      </c>
      <c r="D154" s="90" t="s">
        <v>190</v>
      </c>
      <c r="E154" s="90" t="s">
        <v>363</v>
      </c>
      <c r="F154" s="95" t="s">
        <v>637</v>
      </c>
      <c r="G154" s="90" t="s">
        <v>190</v>
      </c>
      <c r="H154" s="138" t="s">
        <v>638</v>
      </c>
      <c r="I154" s="139" t="s">
        <v>341</v>
      </c>
      <c r="J154" s="140">
        <v>0</v>
      </c>
      <c r="K154" s="141">
        <f t="shared" si="34"/>
        <v>0</v>
      </c>
      <c r="L154" s="95">
        <v>0</v>
      </c>
      <c r="M154" s="141">
        <f t="shared" si="35"/>
        <v>0</v>
      </c>
      <c r="N154" s="95">
        <v>0</v>
      </c>
      <c r="O154" s="141">
        <f t="shared" si="36"/>
        <v>0</v>
      </c>
      <c r="P154" s="95">
        <v>0</v>
      </c>
      <c r="Q154" s="141">
        <f t="shared" si="37"/>
        <v>0</v>
      </c>
      <c r="R154" s="95">
        <v>0</v>
      </c>
      <c r="S154" s="141">
        <f t="shared" si="38"/>
        <v>0</v>
      </c>
      <c r="T154" s="95">
        <v>0</v>
      </c>
      <c r="U154" s="142">
        <f t="shared" si="39"/>
        <v>0</v>
      </c>
      <c r="V154" s="143">
        <f t="shared" si="40"/>
        <v>0</v>
      </c>
      <c r="W154" s="143"/>
      <c r="X154" s="143">
        <f t="shared" si="41"/>
        <v>0.0061574074074074074</v>
      </c>
      <c r="Y154" s="95">
        <v>15</v>
      </c>
      <c r="Z154" s="114"/>
      <c r="AA154" s="111"/>
      <c r="AB154" s="115" t="str">
        <f t="shared" si="42"/>
        <v>СОШ 42               </v>
      </c>
      <c r="AC154">
        <v>44</v>
      </c>
    </row>
    <row r="155" spans="1:29" ht="13.5" thickBot="1">
      <c r="A155" s="95">
        <v>16</v>
      </c>
      <c r="B155" s="90" t="s">
        <v>262</v>
      </c>
      <c r="C155" s="90" t="s">
        <v>763</v>
      </c>
      <c r="D155" s="90" t="s">
        <v>190</v>
      </c>
      <c r="E155" s="90" t="s">
        <v>601</v>
      </c>
      <c r="F155" s="95" t="s">
        <v>603</v>
      </c>
      <c r="G155" s="90" t="s">
        <v>190</v>
      </c>
      <c r="H155" s="138" t="s">
        <v>604</v>
      </c>
      <c r="I155" s="139" t="s">
        <v>291</v>
      </c>
      <c r="J155" s="140">
        <v>1</v>
      </c>
      <c r="K155" s="141">
        <f t="shared" si="34"/>
        <v>0.001388888888888889</v>
      </c>
      <c r="L155" s="95">
        <v>0</v>
      </c>
      <c r="M155" s="141">
        <f t="shared" si="35"/>
        <v>0</v>
      </c>
      <c r="N155" s="95">
        <v>0</v>
      </c>
      <c r="O155" s="141">
        <f t="shared" si="36"/>
        <v>0</v>
      </c>
      <c r="P155" s="95">
        <v>0</v>
      </c>
      <c r="Q155" s="141">
        <f t="shared" si="37"/>
        <v>0</v>
      </c>
      <c r="R155" s="95">
        <v>0</v>
      </c>
      <c r="S155" s="141">
        <f t="shared" si="38"/>
        <v>0</v>
      </c>
      <c r="T155" s="95">
        <v>0</v>
      </c>
      <c r="U155" s="142">
        <f t="shared" si="39"/>
        <v>0</v>
      </c>
      <c r="V155" s="143">
        <f t="shared" si="40"/>
        <v>0.001388888888888889</v>
      </c>
      <c r="W155" s="143"/>
      <c r="X155" s="143">
        <f t="shared" si="41"/>
        <v>0.006354166666666667</v>
      </c>
      <c r="Y155" s="95">
        <v>16</v>
      </c>
      <c r="Z155" s="88">
        <f>SUM(X155:X160)</f>
        <v>0.03900462962962964</v>
      </c>
      <c r="AA155" s="111">
        <f>RANK(Z155,$Z$110:$Z$178,1)</f>
        <v>4</v>
      </c>
      <c r="AB155" s="126" t="str">
        <f t="shared" si="42"/>
        <v>Абрис                </v>
      </c>
      <c r="AC155">
        <v>45</v>
      </c>
    </row>
    <row r="156" spans="1:29" ht="13.5" thickBot="1">
      <c r="A156" s="95">
        <v>17</v>
      </c>
      <c r="B156" s="90" t="s">
        <v>650</v>
      </c>
      <c r="C156" s="90" t="s">
        <v>763</v>
      </c>
      <c r="D156" s="90" t="s">
        <v>190</v>
      </c>
      <c r="E156" s="90" t="s">
        <v>618</v>
      </c>
      <c r="F156" s="95" t="s">
        <v>651</v>
      </c>
      <c r="G156" s="90" t="s">
        <v>190</v>
      </c>
      <c r="H156" s="138" t="s">
        <v>652</v>
      </c>
      <c r="I156" s="139" t="s">
        <v>358</v>
      </c>
      <c r="J156" s="140">
        <v>0</v>
      </c>
      <c r="K156" s="141">
        <f t="shared" si="34"/>
        <v>0</v>
      </c>
      <c r="L156" s="95">
        <v>0</v>
      </c>
      <c r="M156" s="141">
        <f t="shared" si="35"/>
        <v>0</v>
      </c>
      <c r="N156" s="95">
        <v>0</v>
      </c>
      <c r="O156" s="141">
        <f t="shared" si="36"/>
        <v>0</v>
      </c>
      <c r="P156" s="95">
        <v>0</v>
      </c>
      <c r="Q156" s="141">
        <f t="shared" si="37"/>
        <v>0</v>
      </c>
      <c r="R156" s="95">
        <v>0</v>
      </c>
      <c r="S156" s="141">
        <f t="shared" si="38"/>
        <v>0</v>
      </c>
      <c r="T156" s="95">
        <v>0</v>
      </c>
      <c r="U156" s="142">
        <f t="shared" si="39"/>
        <v>0</v>
      </c>
      <c r="V156" s="143">
        <f t="shared" si="40"/>
        <v>0</v>
      </c>
      <c r="W156" s="143"/>
      <c r="X156" s="143">
        <f t="shared" si="41"/>
        <v>0.006400462962962963</v>
      </c>
      <c r="Y156" s="95">
        <v>17</v>
      </c>
      <c r="Z156" s="96"/>
      <c r="AA156" s="111"/>
      <c r="AB156" s="97" t="str">
        <f t="shared" si="42"/>
        <v>СОШ 72-1             </v>
      </c>
      <c r="AC156">
        <v>46</v>
      </c>
    </row>
    <row r="157" spans="1:29" ht="13.5" thickBot="1">
      <c r="A157" s="95">
        <v>18</v>
      </c>
      <c r="B157" s="90" t="s">
        <v>653</v>
      </c>
      <c r="C157" s="90" t="s">
        <v>763</v>
      </c>
      <c r="D157" s="90" t="s">
        <v>190</v>
      </c>
      <c r="E157" s="90" t="s">
        <v>277</v>
      </c>
      <c r="F157" s="95" t="s">
        <v>654</v>
      </c>
      <c r="G157" s="90" t="s">
        <v>190</v>
      </c>
      <c r="H157" s="138" t="s">
        <v>655</v>
      </c>
      <c r="I157" s="139" t="s">
        <v>362</v>
      </c>
      <c r="J157" s="140">
        <v>0</v>
      </c>
      <c r="K157" s="141">
        <f t="shared" si="34"/>
        <v>0</v>
      </c>
      <c r="L157" s="95">
        <v>0</v>
      </c>
      <c r="M157" s="141">
        <f t="shared" si="35"/>
        <v>0</v>
      </c>
      <c r="N157" s="95">
        <v>0</v>
      </c>
      <c r="O157" s="141">
        <f t="shared" si="36"/>
        <v>0</v>
      </c>
      <c r="P157" s="95">
        <v>0</v>
      </c>
      <c r="Q157" s="141">
        <f t="shared" si="37"/>
        <v>0</v>
      </c>
      <c r="R157" s="95">
        <v>0</v>
      </c>
      <c r="S157" s="141">
        <f t="shared" si="38"/>
        <v>0</v>
      </c>
      <c r="T157" s="95">
        <v>0</v>
      </c>
      <c r="U157" s="142">
        <f t="shared" si="39"/>
        <v>0</v>
      </c>
      <c r="V157" s="143">
        <f t="shared" si="40"/>
        <v>0</v>
      </c>
      <c r="W157" s="143"/>
      <c r="X157" s="143">
        <f t="shared" si="41"/>
        <v>0.006435185185185186</v>
      </c>
      <c r="Y157" s="95">
        <v>18</v>
      </c>
      <c r="Z157" s="96"/>
      <c r="AA157" s="111"/>
      <c r="AB157" s="97" t="str">
        <f t="shared" si="42"/>
        <v>СОШ 11               </v>
      </c>
      <c r="AC157">
        <v>47</v>
      </c>
    </row>
    <row r="158" spans="1:29" ht="13.5" thickBot="1">
      <c r="A158" s="95">
        <v>19</v>
      </c>
      <c r="B158" s="90" t="s">
        <v>659</v>
      </c>
      <c r="C158" s="90" t="s">
        <v>763</v>
      </c>
      <c r="D158" s="90" t="s">
        <v>190</v>
      </c>
      <c r="E158" s="90" t="s">
        <v>330</v>
      </c>
      <c r="F158" s="95" t="s">
        <v>660</v>
      </c>
      <c r="G158" s="90" t="s">
        <v>190</v>
      </c>
      <c r="H158" s="138" t="s">
        <v>661</v>
      </c>
      <c r="I158" s="139" t="s">
        <v>370</v>
      </c>
      <c r="J158" s="140">
        <v>0</v>
      </c>
      <c r="K158" s="141">
        <f t="shared" si="34"/>
        <v>0</v>
      </c>
      <c r="L158" s="95">
        <v>0</v>
      </c>
      <c r="M158" s="141">
        <f t="shared" si="35"/>
        <v>0</v>
      </c>
      <c r="N158" s="95">
        <v>0</v>
      </c>
      <c r="O158" s="141">
        <f t="shared" si="36"/>
        <v>0</v>
      </c>
      <c r="P158" s="95">
        <v>0</v>
      </c>
      <c r="Q158" s="141">
        <f t="shared" si="37"/>
        <v>0</v>
      </c>
      <c r="R158" s="95">
        <v>0</v>
      </c>
      <c r="S158" s="141">
        <f t="shared" si="38"/>
        <v>0</v>
      </c>
      <c r="T158" s="95">
        <v>0</v>
      </c>
      <c r="U158" s="142">
        <f t="shared" si="39"/>
        <v>0</v>
      </c>
      <c r="V158" s="143">
        <f t="shared" si="40"/>
        <v>0</v>
      </c>
      <c r="W158" s="143"/>
      <c r="X158" s="143">
        <f t="shared" si="41"/>
        <v>0.006516203703703704</v>
      </c>
      <c r="Y158" s="95">
        <v>19</v>
      </c>
      <c r="Z158" s="96"/>
      <c r="AA158" s="111"/>
      <c r="AB158" s="97" t="str">
        <f t="shared" si="42"/>
        <v>СОШ 49               </v>
      </c>
      <c r="AC158">
        <v>48</v>
      </c>
    </row>
    <row r="159" spans="1:29" ht="13.5" thickBot="1">
      <c r="A159" s="95">
        <v>20</v>
      </c>
      <c r="B159" s="90" t="s">
        <v>639</v>
      </c>
      <c r="C159" s="90" t="s">
        <v>763</v>
      </c>
      <c r="D159" s="90" t="s">
        <v>190</v>
      </c>
      <c r="E159" s="90" t="s">
        <v>618</v>
      </c>
      <c r="F159" s="95" t="s">
        <v>60</v>
      </c>
      <c r="G159" s="90" t="s">
        <v>190</v>
      </c>
      <c r="H159" s="138" t="s">
        <v>640</v>
      </c>
      <c r="I159" s="139" t="s">
        <v>345</v>
      </c>
      <c r="J159" s="140">
        <v>0</v>
      </c>
      <c r="K159" s="141">
        <f t="shared" si="34"/>
        <v>0</v>
      </c>
      <c r="L159" s="95">
        <v>0</v>
      </c>
      <c r="M159" s="141">
        <f t="shared" si="35"/>
        <v>0</v>
      </c>
      <c r="N159" s="95">
        <v>0</v>
      </c>
      <c r="O159" s="141">
        <f t="shared" si="36"/>
        <v>0</v>
      </c>
      <c r="P159" s="95">
        <v>0</v>
      </c>
      <c r="Q159" s="141">
        <f t="shared" si="37"/>
        <v>0</v>
      </c>
      <c r="R159" s="95">
        <v>0</v>
      </c>
      <c r="S159" s="141">
        <f t="shared" si="38"/>
        <v>0</v>
      </c>
      <c r="T159" s="95">
        <v>1</v>
      </c>
      <c r="U159" s="142">
        <f t="shared" si="39"/>
        <v>0.00034722222222222224</v>
      </c>
      <c r="V159" s="143">
        <f t="shared" si="40"/>
        <v>0.00034722222222222224</v>
      </c>
      <c r="W159" s="143"/>
      <c r="X159" s="143">
        <f t="shared" si="41"/>
        <v>0.006527777777777778</v>
      </c>
      <c r="Y159" s="95">
        <v>20</v>
      </c>
      <c r="Z159" s="96"/>
      <c r="AA159" s="111"/>
      <c r="AB159" s="97" t="str">
        <f t="shared" si="42"/>
        <v>СОШ 72-1             </v>
      </c>
      <c r="AC159">
        <v>49</v>
      </c>
    </row>
    <row r="160" spans="1:29" ht="13.5" thickBot="1">
      <c r="A160" s="95">
        <v>21</v>
      </c>
      <c r="B160" s="90" t="s">
        <v>630</v>
      </c>
      <c r="C160" s="90" t="s">
        <v>763</v>
      </c>
      <c r="D160" s="90" t="s">
        <v>190</v>
      </c>
      <c r="E160" s="90" t="s">
        <v>584</v>
      </c>
      <c r="F160" s="95" t="s">
        <v>631</v>
      </c>
      <c r="G160" s="90" t="s">
        <v>190</v>
      </c>
      <c r="H160" s="138" t="s">
        <v>632</v>
      </c>
      <c r="I160" s="139" t="s">
        <v>333</v>
      </c>
      <c r="J160" s="140">
        <v>0</v>
      </c>
      <c r="K160" s="141">
        <f t="shared" si="34"/>
        <v>0</v>
      </c>
      <c r="L160" s="95">
        <v>0</v>
      </c>
      <c r="M160" s="141">
        <f t="shared" si="35"/>
        <v>0</v>
      </c>
      <c r="N160" s="95">
        <v>0</v>
      </c>
      <c r="O160" s="141">
        <f t="shared" si="36"/>
        <v>0</v>
      </c>
      <c r="P160" s="95">
        <v>0</v>
      </c>
      <c r="Q160" s="141">
        <f t="shared" si="37"/>
        <v>0</v>
      </c>
      <c r="R160" s="95">
        <v>0</v>
      </c>
      <c r="S160" s="141">
        <f t="shared" si="38"/>
        <v>0</v>
      </c>
      <c r="T160" s="95">
        <v>2</v>
      </c>
      <c r="U160" s="142">
        <f t="shared" si="39"/>
        <v>0.0006944444444444445</v>
      </c>
      <c r="V160" s="143">
        <f t="shared" si="40"/>
        <v>0.0006944444444444445</v>
      </c>
      <c r="W160" s="143"/>
      <c r="X160" s="143">
        <f t="shared" si="41"/>
        <v>0.0067708333333333336</v>
      </c>
      <c r="Y160" s="95">
        <v>21</v>
      </c>
      <c r="Z160" s="119"/>
      <c r="AA160" s="111"/>
      <c r="AB160" s="120" t="str">
        <f>E160</f>
        <v>СОШ 72-2             </v>
      </c>
      <c r="AC160">
        <v>50</v>
      </c>
    </row>
    <row r="161" spans="1:29" ht="13.5" thickBot="1">
      <c r="A161" s="95">
        <v>22</v>
      </c>
      <c r="B161" s="90" t="s">
        <v>21</v>
      </c>
      <c r="C161" s="90" t="s">
        <v>763</v>
      </c>
      <c r="D161" s="90" t="s">
        <v>190</v>
      </c>
      <c r="E161" s="90" t="s">
        <v>575</v>
      </c>
      <c r="F161" s="95" t="s">
        <v>662</v>
      </c>
      <c r="G161" s="90" t="s">
        <v>190</v>
      </c>
      <c r="H161" s="138" t="s">
        <v>443</v>
      </c>
      <c r="I161" s="139" t="s">
        <v>374</v>
      </c>
      <c r="J161" s="140">
        <v>0</v>
      </c>
      <c r="K161" s="141">
        <f t="shared" si="34"/>
        <v>0</v>
      </c>
      <c r="L161" s="95">
        <v>0</v>
      </c>
      <c r="M161" s="141">
        <f t="shared" si="35"/>
        <v>0</v>
      </c>
      <c r="N161" s="95">
        <v>0</v>
      </c>
      <c r="O161" s="141">
        <f t="shared" si="36"/>
        <v>0</v>
      </c>
      <c r="P161" s="95">
        <v>0</v>
      </c>
      <c r="Q161" s="141">
        <f t="shared" si="37"/>
        <v>0</v>
      </c>
      <c r="R161" s="95">
        <v>0</v>
      </c>
      <c r="S161" s="141">
        <f t="shared" si="38"/>
        <v>0</v>
      </c>
      <c r="T161" s="95">
        <v>2</v>
      </c>
      <c r="U161" s="142">
        <f t="shared" si="39"/>
        <v>0.0006944444444444445</v>
      </c>
      <c r="V161" s="143">
        <f t="shared" si="40"/>
        <v>0.0006944444444444445</v>
      </c>
      <c r="W161" s="143"/>
      <c r="X161" s="143">
        <f t="shared" si="41"/>
        <v>0.007245370370370371</v>
      </c>
      <c r="Y161" s="95">
        <v>22</v>
      </c>
      <c r="Z161" s="122">
        <f>SUM(X161:X166)</f>
        <v>0.04434027777777778</v>
      </c>
      <c r="AA161" s="111">
        <f>RANK(Z161,$Z$110:$Z$178,1)</f>
        <v>5</v>
      </c>
      <c r="AB161" s="123" t="str">
        <f t="shared" si="42"/>
        <v>СОШ 33               </v>
      </c>
      <c r="AC161">
        <v>51</v>
      </c>
    </row>
    <row r="162" spans="1:29" ht="13.5" thickBot="1">
      <c r="A162" s="95">
        <v>23</v>
      </c>
      <c r="B162" s="90" t="s">
        <v>690</v>
      </c>
      <c r="C162" s="90" t="s">
        <v>763</v>
      </c>
      <c r="D162" s="90" t="s">
        <v>190</v>
      </c>
      <c r="E162" s="90" t="s">
        <v>330</v>
      </c>
      <c r="F162" s="95" t="s">
        <v>691</v>
      </c>
      <c r="G162" s="90" t="s">
        <v>190</v>
      </c>
      <c r="H162" s="138" t="s">
        <v>692</v>
      </c>
      <c r="I162" s="139" t="s">
        <v>414</v>
      </c>
      <c r="J162" s="140">
        <v>0</v>
      </c>
      <c r="K162" s="141">
        <f t="shared" si="34"/>
        <v>0</v>
      </c>
      <c r="L162" s="95">
        <v>0</v>
      </c>
      <c r="M162" s="141">
        <f t="shared" si="35"/>
        <v>0</v>
      </c>
      <c r="N162" s="95">
        <v>0</v>
      </c>
      <c r="O162" s="141">
        <f t="shared" si="36"/>
        <v>0</v>
      </c>
      <c r="P162" s="95">
        <v>0</v>
      </c>
      <c r="Q162" s="141">
        <f t="shared" si="37"/>
        <v>0</v>
      </c>
      <c r="R162" s="95">
        <v>0</v>
      </c>
      <c r="S162" s="141">
        <f t="shared" si="38"/>
        <v>0</v>
      </c>
      <c r="T162" s="95">
        <v>0</v>
      </c>
      <c r="U162" s="142">
        <f t="shared" si="39"/>
        <v>0</v>
      </c>
      <c r="V162" s="143">
        <f t="shared" si="40"/>
        <v>0</v>
      </c>
      <c r="W162" s="143"/>
      <c r="X162" s="143">
        <f t="shared" si="41"/>
        <v>0.0072800925925925915</v>
      </c>
      <c r="Y162" s="95">
        <v>23</v>
      </c>
      <c r="Z162" s="124"/>
      <c r="AA162" s="111"/>
      <c r="AB162" s="125" t="str">
        <f t="shared" si="42"/>
        <v>СОШ 49               </v>
      </c>
      <c r="AC162">
        <v>52</v>
      </c>
    </row>
    <row r="163" spans="1:29" ht="13.5" thickBot="1">
      <c r="A163" s="95">
        <v>24</v>
      </c>
      <c r="B163" s="90" t="s">
        <v>625</v>
      </c>
      <c r="C163" s="90" t="s">
        <v>763</v>
      </c>
      <c r="D163" s="90" t="s">
        <v>190</v>
      </c>
      <c r="E163" s="90" t="s">
        <v>580</v>
      </c>
      <c r="F163" s="95" t="s">
        <v>626</v>
      </c>
      <c r="G163" s="90" t="s">
        <v>190</v>
      </c>
      <c r="H163" s="138" t="s">
        <v>627</v>
      </c>
      <c r="I163" s="139" t="s">
        <v>325</v>
      </c>
      <c r="J163" s="140">
        <v>0</v>
      </c>
      <c r="K163" s="141">
        <f t="shared" si="34"/>
        <v>0</v>
      </c>
      <c r="L163" s="95">
        <v>1</v>
      </c>
      <c r="M163" s="141">
        <f t="shared" si="35"/>
        <v>0.001388888888888889</v>
      </c>
      <c r="N163" s="95">
        <v>0</v>
      </c>
      <c r="O163" s="141">
        <f t="shared" si="36"/>
        <v>0</v>
      </c>
      <c r="P163" s="95">
        <v>0</v>
      </c>
      <c r="Q163" s="141">
        <f t="shared" si="37"/>
        <v>0</v>
      </c>
      <c r="R163" s="95">
        <v>0</v>
      </c>
      <c r="S163" s="141">
        <f t="shared" si="38"/>
        <v>0</v>
      </c>
      <c r="T163" s="95">
        <v>0</v>
      </c>
      <c r="U163" s="142">
        <f t="shared" si="39"/>
        <v>0</v>
      </c>
      <c r="V163" s="143">
        <f t="shared" si="40"/>
        <v>0.001388888888888889</v>
      </c>
      <c r="W163" s="143"/>
      <c r="X163" s="143">
        <f t="shared" si="41"/>
        <v>0.007395833333333333</v>
      </c>
      <c r="Y163" s="95">
        <v>24</v>
      </c>
      <c r="Z163" s="2"/>
      <c r="AA163" s="111"/>
      <c r="AB163" s="113" t="str">
        <f t="shared" si="42"/>
        <v>Горизонт             </v>
      </c>
      <c r="AC163">
        <v>53</v>
      </c>
    </row>
    <row r="164" spans="1:29" ht="13.5" thickBot="1">
      <c r="A164" s="95">
        <v>25</v>
      </c>
      <c r="B164" s="90" t="s">
        <v>628</v>
      </c>
      <c r="C164" s="90" t="s">
        <v>763</v>
      </c>
      <c r="D164" s="90" t="s">
        <v>190</v>
      </c>
      <c r="E164" s="90" t="s">
        <v>363</v>
      </c>
      <c r="F164" s="95" t="s">
        <v>629</v>
      </c>
      <c r="G164" s="90" t="s">
        <v>190</v>
      </c>
      <c r="H164" s="138" t="s">
        <v>406</v>
      </c>
      <c r="I164" s="139" t="s">
        <v>328</v>
      </c>
      <c r="J164" s="140">
        <v>0</v>
      </c>
      <c r="K164" s="141">
        <f t="shared" si="34"/>
        <v>0</v>
      </c>
      <c r="L164" s="95">
        <v>1</v>
      </c>
      <c r="M164" s="141">
        <f t="shared" si="35"/>
        <v>0.001388888888888889</v>
      </c>
      <c r="N164" s="95">
        <v>0</v>
      </c>
      <c r="O164" s="141">
        <f t="shared" si="36"/>
        <v>0</v>
      </c>
      <c r="P164" s="95">
        <v>0</v>
      </c>
      <c r="Q164" s="141">
        <f t="shared" si="37"/>
        <v>0</v>
      </c>
      <c r="R164" s="95">
        <v>0</v>
      </c>
      <c r="S164" s="141">
        <f t="shared" si="38"/>
        <v>0</v>
      </c>
      <c r="T164" s="95">
        <v>0</v>
      </c>
      <c r="U164" s="142">
        <f t="shared" si="39"/>
        <v>0</v>
      </c>
      <c r="V164" s="143">
        <f t="shared" si="40"/>
        <v>0.001388888888888889</v>
      </c>
      <c r="W164" s="143"/>
      <c r="X164" s="143">
        <f t="shared" si="41"/>
        <v>0.007453703703703704</v>
      </c>
      <c r="Y164" s="95">
        <v>25</v>
      </c>
      <c r="Z164" s="2"/>
      <c r="AA164" s="111"/>
      <c r="AB164" s="113" t="str">
        <f t="shared" si="42"/>
        <v>СОШ 42               </v>
      </c>
      <c r="AC164">
        <v>54</v>
      </c>
    </row>
    <row r="165" spans="1:29" ht="13.5" thickBot="1">
      <c r="A165" s="95">
        <v>26</v>
      </c>
      <c r="B165" s="90" t="s">
        <v>633</v>
      </c>
      <c r="C165" s="90" t="s">
        <v>763</v>
      </c>
      <c r="D165" s="90" t="s">
        <v>190</v>
      </c>
      <c r="E165" s="90" t="s">
        <v>363</v>
      </c>
      <c r="F165" s="95" t="s">
        <v>634</v>
      </c>
      <c r="G165" s="90" t="s">
        <v>190</v>
      </c>
      <c r="H165" s="138" t="s">
        <v>635</v>
      </c>
      <c r="I165" s="139" t="s">
        <v>337</v>
      </c>
      <c r="J165" s="140">
        <v>0</v>
      </c>
      <c r="K165" s="141">
        <f t="shared" si="34"/>
        <v>0</v>
      </c>
      <c r="L165" s="95">
        <v>1</v>
      </c>
      <c r="M165" s="141">
        <f t="shared" si="35"/>
        <v>0.001388888888888889</v>
      </c>
      <c r="N165" s="95">
        <v>0</v>
      </c>
      <c r="O165" s="141">
        <f t="shared" si="36"/>
        <v>0</v>
      </c>
      <c r="P165" s="95">
        <v>0</v>
      </c>
      <c r="Q165" s="141">
        <f t="shared" si="37"/>
        <v>0</v>
      </c>
      <c r="R165" s="95">
        <v>0</v>
      </c>
      <c r="S165" s="141">
        <f t="shared" si="38"/>
        <v>0</v>
      </c>
      <c r="T165" s="95">
        <v>0</v>
      </c>
      <c r="U165" s="142">
        <f t="shared" si="39"/>
        <v>0</v>
      </c>
      <c r="V165" s="143">
        <f t="shared" si="40"/>
        <v>0.001388888888888889</v>
      </c>
      <c r="W165" s="143"/>
      <c r="X165" s="143">
        <f t="shared" si="41"/>
        <v>0.0074768518518518534</v>
      </c>
      <c r="Y165" s="95">
        <v>26</v>
      </c>
      <c r="Z165" s="2"/>
      <c r="AA165" s="111"/>
      <c r="AB165" s="113" t="str">
        <f t="shared" si="42"/>
        <v>СОШ 42               </v>
      </c>
      <c r="AC165">
        <v>55</v>
      </c>
    </row>
    <row r="166" spans="1:29" ht="13.5" thickBot="1">
      <c r="A166" s="95">
        <v>27</v>
      </c>
      <c r="B166" s="90" t="s">
        <v>698</v>
      </c>
      <c r="C166" s="90" t="s">
        <v>763</v>
      </c>
      <c r="D166" s="90" t="s">
        <v>190</v>
      </c>
      <c r="E166" s="90" t="s">
        <v>584</v>
      </c>
      <c r="F166" s="95" t="s">
        <v>699</v>
      </c>
      <c r="G166" s="90" t="s">
        <v>190</v>
      </c>
      <c r="H166" s="138" t="s">
        <v>500</v>
      </c>
      <c r="I166" s="139" t="s">
        <v>425</v>
      </c>
      <c r="J166" s="140">
        <v>0</v>
      </c>
      <c r="K166" s="141">
        <f t="shared" si="34"/>
        <v>0</v>
      </c>
      <c r="L166" s="95">
        <v>0</v>
      </c>
      <c r="M166" s="141">
        <f t="shared" si="35"/>
        <v>0</v>
      </c>
      <c r="N166" s="95">
        <v>0</v>
      </c>
      <c r="O166" s="141">
        <f t="shared" si="36"/>
        <v>0</v>
      </c>
      <c r="P166" s="95">
        <v>0</v>
      </c>
      <c r="Q166" s="141">
        <f t="shared" si="37"/>
        <v>0</v>
      </c>
      <c r="R166" s="95">
        <v>0</v>
      </c>
      <c r="S166" s="141">
        <f t="shared" si="38"/>
        <v>0</v>
      </c>
      <c r="T166" s="95">
        <v>0</v>
      </c>
      <c r="U166" s="142">
        <f t="shared" si="39"/>
        <v>0</v>
      </c>
      <c r="V166" s="143">
        <f t="shared" si="40"/>
        <v>0</v>
      </c>
      <c r="W166" s="143"/>
      <c r="X166" s="143">
        <f t="shared" si="41"/>
        <v>0.007488425925925926</v>
      </c>
      <c r="Y166" s="95">
        <v>27</v>
      </c>
      <c r="Z166" s="114"/>
      <c r="AA166" s="111"/>
      <c r="AB166" s="115" t="str">
        <f t="shared" si="42"/>
        <v>СОШ 72-2             </v>
      </c>
      <c r="AC166">
        <v>56</v>
      </c>
    </row>
    <row r="167" spans="1:29" ht="13.5" thickBot="1">
      <c r="A167" s="95">
        <v>28</v>
      </c>
      <c r="B167" s="90" t="s">
        <v>663</v>
      </c>
      <c r="C167" s="90" t="s">
        <v>763</v>
      </c>
      <c r="D167" s="90" t="s">
        <v>190</v>
      </c>
      <c r="E167" s="90" t="s">
        <v>601</v>
      </c>
      <c r="F167" s="95" t="s">
        <v>69</v>
      </c>
      <c r="G167" s="90" t="s">
        <v>190</v>
      </c>
      <c r="H167" s="138" t="s">
        <v>664</v>
      </c>
      <c r="I167" s="139" t="s">
        <v>376</v>
      </c>
      <c r="J167" s="140">
        <v>1</v>
      </c>
      <c r="K167" s="141">
        <f t="shared" si="34"/>
        <v>0.001388888888888889</v>
      </c>
      <c r="L167" s="95">
        <v>0</v>
      </c>
      <c r="M167" s="141">
        <f t="shared" si="35"/>
        <v>0</v>
      </c>
      <c r="N167" s="95">
        <v>0</v>
      </c>
      <c r="O167" s="141">
        <f t="shared" si="36"/>
        <v>0</v>
      </c>
      <c r="P167" s="95">
        <v>0</v>
      </c>
      <c r="Q167" s="141">
        <f t="shared" si="37"/>
        <v>0</v>
      </c>
      <c r="R167" s="95">
        <v>0</v>
      </c>
      <c r="S167" s="141">
        <f t="shared" si="38"/>
        <v>0</v>
      </c>
      <c r="T167" s="95">
        <v>0</v>
      </c>
      <c r="U167" s="142">
        <f t="shared" si="39"/>
        <v>0</v>
      </c>
      <c r="V167" s="143">
        <f t="shared" si="40"/>
        <v>0.001388888888888889</v>
      </c>
      <c r="W167" s="143"/>
      <c r="X167" s="143">
        <f t="shared" si="41"/>
        <v>0.007974537037037035</v>
      </c>
      <c r="Y167" s="95">
        <v>29</v>
      </c>
      <c r="Z167" s="2"/>
      <c r="AA167" s="111"/>
      <c r="AB167" s="1" t="str">
        <f t="shared" si="42"/>
        <v>Абрис                </v>
      </c>
      <c r="AC167">
        <v>58</v>
      </c>
    </row>
    <row r="168" spans="1:29" ht="13.5" thickBot="1">
      <c r="A168" s="95">
        <v>29</v>
      </c>
      <c r="B168" s="90" t="s">
        <v>667</v>
      </c>
      <c r="C168" s="90" t="s">
        <v>763</v>
      </c>
      <c r="D168" s="90" t="s">
        <v>190</v>
      </c>
      <c r="E168" s="90" t="s">
        <v>277</v>
      </c>
      <c r="F168" s="95" t="s">
        <v>668</v>
      </c>
      <c r="G168" s="90" t="s">
        <v>190</v>
      </c>
      <c r="H168" s="138" t="s">
        <v>669</v>
      </c>
      <c r="I168" s="139" t="s">
        <v>384</v>
      </c>
      <c r="J168" s="140">
        <v>0</v>
      </c>
      <c r="K168" s="141">
        <f t="shared" si="34"/>
        <v>0</v>
      </c>
      <c r="L168" s="95">
        <v>1</v>
      </c>
      <c r="M168" s="141">
        <f t="shared" si="35"/>
        <v>0.001388888888888889</v>
      </c>
      <c r="N168" s="95">
        <v>0</v>
      </c>
      <c r="O168" s="141">
        <f t="shared" si="36"/>
        <v>0</v>
      </c>
      <c r="P168" s="95">
        <v>0</v>
      </c>
      <c r="Q168" s="141">
        <f t="shared" si="37"/>
        <v>0</v>
      </c>
      <c r="R168" s="95">
        <v>0</v>
      </c>
      <c r="S168" s="141">
        <f t="shared" si="38"/>
        <v>0</v>
      </c>
      <c r="T168" s="95">
        <v>0</v>
      </c>
      <c r="U168" s="142">
        <f t="shared" si="39"/>
        <v>0</v>
      </c>
      <c r="V168" s="143">
        <f t="shared" si="40"/>
        <v>0.001388888888888889</v>
      </c>
      <c r="W168" s="143"/>
      <c r="X168" s="143">
        <f t="shared" si="41"/>
        <v>0.008032407407407407</v>
      </c>
      <c r="Y168" s="95">
        <v>30</v>
      </c>
      <c r="Z168" s="2"/>
      <c r="AA168" s="111"/>
      <c r="AB168" s="1" t="str">
        <f t="shared" si="42"/>
        <v>СОШ 11               </v>
      </c>
      <c r="AC168">
        <v>59</v>
      </c>
    </row>
    <row r="169" spans="1:29" ht="13.5" thickBot="1">
      <c r="A169" s="95">
        <v>30</v>
      </c>
      <c r="B169" s="90" t="s">
        <v>641</v>
      </c>
      <c r="C169" s="90" t="s">
        <v>763</v>
      </c>
      <c r="D169" s="90" t="s">
        <v>190</v>
      </c>
      <c r="E169" s="90" t="s">
        <v>580</v>
      </c>
      <c r="F169" s="95" t="s">
        <v>642</v>
      </c>
      <c r="G169" s="90" t="s">
        <v>190</v>
      </c>
      <c r="H169" s="138" t="s">
        <v>643</v>
      </c>
      <c r="I169" s="139" t="s">
        <v>348</v>
      </c>
      <c r="J169" s="140">
        <v>0</v>
      </c>
      <c r="K169" s="141">
        <f t="shared" si="34"/>
        <v>0</v>
      </c>
      <c r="L169" s="95">
        <v>1</v>
      </c>
      <c r="M169" s="141">
        <f t="shared" si="35"/>
        <v>0.001388888888888889</v>
      </c>
      <c r="N169" s="95">
        <v>0</v>
      </c>
      <c r="O169" s="141">
        <f t="shared" si="36"/>
        <v>0</v>
      </c>
      <c r="P169" s="95">
        <v>0</v>
      </c>
      <c r="Q169" s="141">
        <f t="shared" si="37"/>
        <v>0</v>
      </c>
      <c r="R169" s="95">
        <v>0</v>
      </c>
      <c r="S169" s="141">
        <f t="shared" si="38"/>
        <v>0</v>
      </c>
      <c r="T169" s="95">
        <v>2</v>
      </c>
      <c r="U169" s="142">
        <f t="shared" si="39"/>
        <v>0.0006944444444444445</v>
      </c>
      <c r="V169" s="143">
        <f t="shared" si="40"/>
        <v>0.0020833333333333333</v>
      </c>
      <c r="W169" s="143"/>
      <c r="X169" s="143">
        <f t="shared" si="41"/>
        <v>0.008344907407407409</v>
      </c>
      <c r="Y169" s="95">
        <v>31</v>
      </c>
      <c r="Z169" s="2"/>
      <c r="AA169" s="111"/>
      <c r="AB169" s="1" t="str">
        <f t="shared" si="42"/>
        <v>Горизонт             </v>
      </c>
      <c r="AC169">
        <v>60</v>
      </c>
    </row>
    <row r="170" spans="1:29" ht="13.5" thickBot="1">
      <c r="A170" s="95">
        <v>31</v>
      </c>
      <c r="B170" s="90" t="s">
        <v>680</v>
      </c>
      <c r="C170" s="90" t="s">
        <v>763</v>
      </c>
      <c r="D170" s="90" t="s">
        <v>190</v>
      </c>
      <c r="E170" s="90" t="s">
        <v>330</v>
      </c>
      <c r="F170" s="95" t="s">
        <v>681</v>
      </c>
      <c r="G170" s="90" t="s">
        <v>190</v>
      </c>
      <c r="H170" s="138" t="s">
        <v>481</v>
      </c>
      <c r="I170" s="139" t="s">
        <v>400</v>
      </c>
      <c r="J170" s="140">
        <v>1</v>
      </c>
      <c r="K170" s="141">
        <f t="shared" si="34"/>
        <v>0.001388888888888889</v>
      </c>
      <c r="L170" s="95">
        <v>0</v>
      </c>
      <c r="M170" s="141">
        <f t="shared" si="35"/>
        <v>0</v>
      </c>
      <c r="N170" s="95">
        <v>0</v>
      </c>
      <c r="O170" s="141">
        <f t="shared" si="36"/>
        <v>0</v>
      </c>
      <c r="P170" s="95">
        <v>0</v>
      </c>
      <c r="Q170" s="141">
        <f t="shared" si="37"/>
        <v>0</v>
      </c>
      <c r="R170" s="95">
        <v>0</v>
      </c>
      <c r="S170" s="141">
        <f t="shared" si="38"/>
        <v>0</v>
      </c>
      <c r="T170" s="95">
        <v>0</v>
      </c>
      <c r="U170" s="142">
        <f t="shared" si="39"/>
        <v>0</v>
      </c>
      <c r="V170" s="143">
        <f t="shared" si="40"/>
        <v>0.001388888888888889</v>
      </c>
      <c r="W170" s="143"/>
      <c r="X170" s="143">
        <f t="shared" si="41"/>
        <v>0.008518518518518519</v>
      </c>
      <c r="Y170" s="95">
        <v>32</v>
      </c>
      <c r="Z170" s="2"/>
      <c r="AA170" s="111"/>
      <c r="AB170" s="1" t="str">
        <f t="shared" si="42"/>
        <v>СОШ 49               </v>
      </c>
      <c r="AC170">
        <v>61</v>
      </c>
    </row>
    <row r="171" spans="1:29" ht="13.5" thickBot="1">
      <c r="A171" s="95">
        <v>32</v>
      </c>
      <c r="B171" s="90" t="s">
        <v>687</v>
      </c>
      <c r="C171" s="90" t="s">
        <v>763</v>
      </c>
      <c r="D171" s="90" t="s">
        <v>190</v>
      </c>
      <c r="E171" s="90" t="s">
        <v>580</v>
      </c>
      <c r="F171" s="95" t="s">
        <v>688</v>
      </c>
      <c r="G171" s="90" t="s">
        <v>190</v>
      </c>
      <c r="H171" s="138" t="s">
        <v>689</v>
      </c>
      <c r="I171" s="139" t="s">
        <v>410</v>
      </c>
      <c r="J171" s="140">
        <v>0</v>
      </c>
      <c r="K171" s="141">
        <f t="shared" si="34"/>
        <v>0</v>
      </c>
      <c r="L171" s="95">
        <v>1</v>
      </c>
      <c r="M171" s="141">
        <f t="shared" si="35"/>
        <v>0.001388888888888889</v>
      </c>
      <c r="N171" s="95">
        <v>0</v>
      </c>
      <c r="O171" s="141">
        <f t="shared" si="36"/>
        <v>0</v>
      </c>
      <c r="P171" s="95">
        <v>0</v>
      </c>
      <c r="Q171" s="141">
        <f t="shared" si="37"/>
        <v>0</v>
      </c>
      <c r="R171" s="95">
        <v>0</v>
      </c>
      <c r="S171" s="141">
        <f t="shared" si="38"/>
        <v>0</v>
      </c>
      <c r="T171" s="95">
        <v>0</v>
      </c>
      <c r="U171" s="142">
        <f t="shared" si="39"/>
        <v>0</v>
      </c>
      <c r="V171" s="143">
        <f t="shared" si="40"/>
        <v>0.001388888888888889</v>
      </c>
      <c r="W171" s="143"/>
      <c r="X171" s="143">
        <f t="shared" si="41"/>
        <v>0.008657407407407407</v>
      </c>
      <c r="Y171" s="95">
        <v>33</v>
      </c>
      <c r="Z171" s="116"/>
      <c r="AA171" s="111"/>
      <c r="AB171" s="117" t="str">
        <f t="shared" si="42"/>
        <v>Горизонт             </v>
      </c>
      <c r="AC171">
        <v>62</v>
      </c>
    </row>
    <row r="172" spans="1:29" ht="13.5" thickBot="1">
      <c r="A172" s="95">
        <v>33</v>
      </c>
      <c r="B172" s="90" t="s">
        <v>19</v>
      </c>
      <c r="C172" s="90" t="s">
        <v>763</v>
      </c>
      <c r="D172" s="90" t="s">
        <v>190</v>
      </c>
      <c r="E172" s="90" t="s">
        <v>575</v>
      </c>
      <c r="F172" s="95" t="s">
        <v>720</v>
      </c>
      <c r="G172" s="90" t="s">
        <v>190</v>
      </c>
      <c r="H172" s="138" t="s">
        <v>721</v>
      </c>
      <c r="I172" s="139" t="s">
        <v>451</v>
      </c>
      <c r="J172" s="140">
        <v>0</v>
      </c>
      <c r="K172" s="141">
        <f t="shared" si="34"/>
        <v>0</v>
      </c>
      <c r="L172" s="95">
        <v>0</v>
      </c>
      <c r="M172" s="141">
        <f t="shared" si="35"/>
        <v>0</v>
      </c>
      <c r="N172" s="95">
        <v>0</v>
      </c>
      <c r="O172" s="141">
        <f t="shared" si="36"/>
        <v>0</v>
      </c>
      <c r="P172" s="95">
        <v>0</v>
      </c>
      <c r="Q172" s="141">
        <f t="shared" si="37"/>
        <v>0</v>
      </c>
      <c r="R172" s="95">
        <v>0</v>
      </c>
      <c r="S172" s="141">
        <f t="shared" si="38"/>
        <v>0</v>
      </c>
      <c r="T172" s="95">
        <v>1</v>
      </c>
      <c r="U172" s="142">
        <f t="shared" si="39"/>
        <v>0.00034722222222222224</v>
      </c>
      <c r="V172" s="143">
        <f t="shared" si="40"/>
        <v>0.00034722222222222224</v>
      </c>
      <c r="W172" s="143"/>
      <c r="X172" s="143">
        <f t="shared" si="41"/>
        <v>0.008773148148148148</v>
      </c>
      <c r="Y172" s="95">
        <v>34</v>
      </c>
      <c r="Z172" s="57">
        <f>SUM(X172:X177)</f>
        <v>0.06053240740740741</v>
      </c>
      <c r="AA172" s="111">
        <f>RANK(Z172,$Z$110:$Z$178,1)</f>
        <v>8</v>
      </c>
      <c r="AB172" s="112" t="str">
        <f t="shared" si="42"/>
        <v>СОШ 33               </v>
      </c>
      <c r="AC172">
        <v>63</v>
      </c>
    </row>
    <row r="173" spans="1:29" ht="13.5" thickBot="1">
      <c r="A173" s="95">
        <v>34</v>
      </c>
      <c r="B173" s="90" t="s">
        <v>682</v>
      </c>
      <c r="C173" s="90" t="s">
        <v>763</v>
      </c>
      <c r="D173" s="90" t="s">
        <v>190</v>
      </c>
      <c r="E173" s="90" t="s">
        <v>277</v>
      </c>
      <c r="F173" s="95" t="s">
        <v>683</v>
      </c>
      <c r="G173" s="90" t="s">
        <v>190</v>
      </c>
      <c r="H173" s="138" t="s">
        <v>684</v>
      </c>
      <c r="I173" s="139" t="s">
        <v>404</v>
      </c>
      <c r="J173" s="140">
        <v>0</v>
      </c>
      <c r="K173" s="141">
        <f t="shared" si="34"/>
        <v>0</v>
      </c>
      <c r="L173" s="95">
        <v>1</v>
      </c>
      <c r="M173" s="141">
        <f t="shared" si="35"/>
        <v>0.001388888888888889</v>
      </c>
      <c r="N173" s="95">
        <v>0</v>
      </c>
      <c r="O173" s="141">
        <f t="shared" si="36"/>
        <v>0</v>
      </c>
      <c r="P173" s="95">
        <v>0</v>
      </c>
      <c r="Q173" s="141">
        <f t="shared" si="37"/>
        <v>0</v>
      </c>
      <c r="R173" s="95">
        <v>0</v>
      </c>
      <c r="S173" s="141">
        <f t="shared" si="38"/>
        <v>0</v>
      </c>
      <c r="T173" s="95">
        <v>2</v>
      </c>
      <c r="U173" s="142">
        <f t="shared" si="39"/>
        <v>0.0006944444444444445</v>
      </c>
      <c r="V173" s="143">
        <f t="shared" si="40"/>
        <v>0.0020833333333333333</v>
      </c>
      <c r="W173" s="143"/>
      <c r="X173" s="143">
        <f t="shared" si="41"/>
        <v>0.009305555555555556</v>
      </c>
      <c r="Y173" s="95">
        <v>35</v>
      </c>
      <c r="Z173" s="2"/>
      <c r="AA173" s="111"/>
      <c r="AB173" s="113" t="str">
        <f t="shared" si="42"/>
        <v>СОШ 11               </v>
      </c>
      <c r="AC173">
        <v>64</v>
      </c>
    </row>
    <row r="174" spans="1:29" ht="13.5" thickBot="1">
      <c r="A174" s="95">
        <v>35</v>
      </c>
      <c r="B174" s="90" t="s">
        <v>785</v>
      </c>
      <c r="C174" s="90" t="s">
        <v>763</v>
      </c>
      <c r="D174" s="90" t="s">
        <v>190</v>
      </c>
      <c r="E174" s="90" t="s">
        <v>277</v>
      </c>
      <c r="F174" s="95" t="s">
        <v>685</v>
      </c>
      <c r="G174" s="90" t="s">
        <v>190</v>
      </c>
      <c r="H174" s="138" t="s">
        <v>686</v>
      </c>
      <c r="I174" s="139" t="s">
        <v>407</v>
      </c>
      <c r="J174" s="140">
        <v>0</v>
      </c>
      <c r="K174" s="141">
        <f t="shared" si="34"/>
        <v>0</v>
      </c>
      <c r="L174" s="95">
        <v>1</v>
      </c>
      <c r="M174" s="141">
        <f t="shared" si="35"/>
        <v>0.001388888888888889</v>
      </c>
      <c r="N174" s="95">
        <v>0</v>
      </c>
      <c r="O174" s="141">
        <f t="shared" si="36"/>
        <v>0</v>
      </c>
      <c r="P174" s="95">
        <v>0</v>
      </c>
      <c r="Q174" s="141">
        <f t="shared" si="37"/>
        <v>0</v>
      </c>
      <c r="R174" s="95">
        <v>0</v>
      </c>
      <c r="S174" s="141">
        <f t="shared" si="38"/>
        <v>0</v>
      </c>
      <c r="T174" s="95">
        <v>2</v>
      </c>
      <c r="U174" s="142">
        <f t="shared" si="39"/>
        <v>0.0006944444444444445</v>
      </c>
      <c r="V174" s="143">
        <f t="shared" si="40"/>
        <v>0.0020833333333333333</v>
      </c>
      <c r="W174" s="143"/>
      <c r="X174" s="143">
        <f t="shared" si="41"/>
        <v>0.009340277777777777</v>
      </c>
      <c r="Y174" s="95">
        <v>36</v>
      </c>
      <c r="Z174" s="2"/>
      <c r="AA174" s="111"/>
      <c r="AB174" s="113" t="str">
        <f t="shared" si="42"/>
        <v>СОШ 11               </v>
      </c>
      <c r="AC174">
        <v>65</v>
      </c>
    </row>
    <row r="175" spans="1:29" ht="13.5" thickBot="1">
      <c r="A175" s="95">
        <v>36</v>
      </c>
      <c r="B175" s="90" t="s">
        <v>744</v>
      </c>
      <c r="C175" s="90" t="s">
        <v>763</v>
      </c>
      <c r="D175" s="90" t="s">
        <v>190</v>
      </c>
      <c r="E175" s="90" t="s">
        <v>488</v>
      </c>
      <c r="F175" s="95" t="s">
        <v>745</v>
      </c>
      <c r="G175" s="90" t="s">
        <v>190</v>
      </c>
      <c r="H175" s="138" t="s">
        <v>746</v>
      </c>
      <c r="I175" s="139" t="s">
        <v>482</v>
      </c>
      <c r="J175" s="140">
        <v>0</v>
      </c>
      <c r="K175" s="141">
        <f t="shared" si="34"/>
        <v>0</v>
      </c>
      <c r="L175" s="95">
        <v>0</v>
      </c>
      <c r="M175" s="141">
        <f t="shared" si="35"/>
        <v>0</v>
      </c>
      <c r="N175" s="95">
        <v>0</v>
      </c>
      <c r="O175" s="141">
        <f t="shared" si="36"/>
        <v>0</v>
      </c>
      <c r="P175" s="95">
        <v>0</v>
      </c>
      <c r="Q175" s="141">
        <f t="shared" si="37"/>
        <v>0</v>
      </c>
      <c r="R175" s="95">
        <v>0</v>
      </c>
      <c r="S175" s="141">
        <f t="shared" si="38"/>
        <v>0</v>
      </c>
      <c r="T175" s="95">
        <v>0</v>
      </c>
      <c r="U175" s="142">
        <f t="shared" si="39"/>
        <v>0</v>
      </c>
      <c r="V175" s="143">
        <f t="shared" si="40"/>
        <v>0</v>
      </c>
      <c r="W175" s="143"/>
      <c r="X175" s="143">
        <f t="shared" si="41"/>
        <v>0.010891203703703703</v>
      </c>
      <c r="Y175" s="95">
        <v>37</v>
      </c>
      <c r="Z175" s="2"/>
      <c r="AA175" s="111"/>
      <c r="AB175" s="113" t="str">
        <f t="shared" si="42"/>
        <v>Молодость            </v>
      </c>
      <c r="AC175">
        <v>66</v>
      </c>
    </row>
    <row r="176" spans="1:29" ht="13.5" thickBot="1">
      <c r="A176" s="95">
        <v>37</v>
      </c>
      <c r="B176" s="90" t="s">
        <v>758</v>
      </c>
      <c r="C176" s="90" t="s">
        <v>763</v>
      </c>
      <c r="D176" s="90" t="s">
        <v>190</v>
      </c>
      <c r="E176" s="90" t="s">
        <v>363</v>
      </c>
      <c r="F176" s="95">
        <v>360</v>
      </c>
      <c r="G176" s="90" t="s">
        <v>190</v>
      </c>
      <c r="H176" s="138">
        <v>0.010416666666666666</v>
      </c>
      <c r="I176" s="90"/>
      <c r="J176" s="140">
        <v>0</v>
      </c>
      <c r="K176" s="141">
        <f t="shared" si="34"/>
        <v>0</v>
      </c>
      <c r="L176" s="95">
        <v>0</v>
      </c>
      <c r="M176" s="141">
        <f t="shared" si="35"/>
        <v>0</v>
      </c>
      <c r="N176" s="95">
        <v>0</v>
      </c>
      <c r="O176" s="141">
        <f t="shared" si="36"/>
        <v>0</v>
      </c>
      <c r="P176" s="95">
        <v>0</v>
      </c>
      <c r="Q176" s="141">
        <f t="shared" si="37"/>
        <v>0</v>
      </c>
      <c r="R176" s="95">
        <v>0</v>
      </c>
      <c r="S176" s="141">
        <f t="shared" si="38"/>
        <v>0</v>
      </c>
      <c r="T176" s="95">
        <v>2</v>
      </c>
      <c r="U176" s="142">
        <f t="shared" si="39"/>
        <v>0.0006944444444444445</v>
      </c>
      <c r="V176" s="143">
        <f t="shared" si="40"/>
        <v>0.0006944444444444445</v>
      </c>
      <c r="W176" s="143"/>
      <c r="X176" s="143">
        <f t="shared" si="41"/>
        <v>0.01111111111111111</v>
      </c>
      <c r="Y176" s="95">
        <v>38</v>
      </c>
      <c r="Z176" s="2"/>
      <c r="AA176" s="111"/>
      <c r="AB176" s="113" t="str">
        <f t="shared" si="42"/>
        <v>СОШ 42               </v>
      </c>
      <c r="AC176">
        <v>67</v>
      </c>
    </row>
    <row r="177" spans="1:29" ht="13.5" hidden="1" thickBot="1">
      <c r="A177" s="95">
        <v>39</v>
      </c>
      <c r="B177" s="90" t="s">
        <v>791</v>
      </c>
      <c r="C177" s="90" t="s">
        <v>763</v>
      </c>
      <c r="D177" s="90" t="s">
        <v>190</v>
      </c>
      <c r="E177" s="90" t="s">
        <v>318</v>
      </c>
      <c r="F177" s="95">
        <v>314</v>
      </c>
      <c r="G177" s="90" t="s">
        <v>190</v>
      </c>
      <c r="H177" s="138">
        <v>0.010416666666666666</v>
      </c>
      <c r="I177" s="90"/>
      <c r="J177" s="140">
        <v>0</v>
      </c>
      <c r="K177" s="141">
        <f t="shared" si="34"/>
        <v>0</v>
      </c>
      <c r="L177" s="95">
        <v>0</v>
      </c>
      <c r="M177" s="141">
        <f t="shared" si="35"/>
        <v>0</v>
      </c>
      <c r="N177" s="95">
        <v>0</v>
      </c>
      <c r="O177" s="141">
        <f t="shared" si="36"/>
        <v>0</v>
      </c>
      <c r="P177" s="95">
        <v>0</v>
      </c>
      <c r="Q177" s="141">
        <f t="shared" si="37"/>
        <v>0</v>
      </c>
      <c r="R177" s="95">
        <v>0</v>
      </c>
      <c r="S177" s="141">
        <f t="shared" si="38"/>
        <v>0</v>
      </c>
      <c r="T177" s="95">
        <v>2</v>
      </c>
      <c r="U177" s="142">
        <f t="shared" si="39"/>
        <v>0.0006944444444444445</v>
      </c>
      <c r="V177" s="143">
        <f t="shared" si="40"/>
        <v>0.0006944444444444445</v>
      </c>
      <c r="W177" s="143"/>
      <c r="X177" s="143">
        <f t="shared" si="41"/>
        <v>0.01111111111111111</v>
      </c>
      <c r="Y177" s="95">
        <v>39</v>
      </c>
      <c r="Z177" s="2"/>
      <c r="AA177" s="111"/>
      <c r="AB177" s="113" t="str">
        <f t="shared" si="42"/>
        <v>СОШ 76               </v>
      </c>
      <c r="AC177">
        <v>68</v>
      </c>
    </row>
    <row r="178" spans="1:29" ht="13.5" thickBot="1">
      <c r="A178" s="95">
        <v>38</v>
      </c>
      <c r="B178" s="90" t="s">
        <v>741</v>
      </c>
      <c r="C178" s="90" t="s">
        <v>763</v>
      </c>
      <c r="D178" s="90" t="s">
        <v>190</v>
      </c>
      <c r="E178" s="90" t="s">
        <v>488</v>
      </c>
      <c r="F178" s="95" t="s">
        <v>742</v>
      </c>
      <c r="G178" s="90" t="s">
        <v>190</v>
      </c>
      <c r="H178" s="138" t="s">
        <v>743</v>
      </c>
      <c r="I178" s="139" t="s">
        <v>479</v>
      </c>
      <c r="J178" s="140">
        <v>1</v>
      </c>
      <c r="K178" s="141">
        <f t="shared" si="34"/>
        <v>0.001388888888888889</v>
      </c>
      <c r="L178" s="95">
        <v>0</v>
      </c>
      <c r="M178" s="141">
        <f t="shared" si="35"/>
        <v>0</v>
      </c>
      <c r="N178" s="95">
        <v>0</v>
      </c>
      <c r="O178" s="141">
        <f t="shared" si="36"/>
        <v>0</v>
      </c>
      <c r="P178" s="95">
        <v>0</v>
      </c>
      <c r="Q178" s="141">
        <f t="shared" si="37"/>
        <v>0</v>
      </c>
      <c r="R178" s="95">
        <v>0</v>
      </c>
      <c r="S178" s="141">
        <f t="shared" si="38"/>
        <v>0</v>
      </c>
      <c r="T178" s="95">
        <v>0</v>
      </c>
      <c r="U178" s="142">
        <f t="shared" si="39"/>
        <v>0</v>
      </c>
      <c r="V178" s="143">
        <f t="shared" si="40"/>
        <v>0.001388888888888889</v>
      </c>
      <c r="W178" s="143"/>
      <c r="X178" s="143">
        <f t="shared" si="41"/>
        <v>0.011585648148148149</v>
      </c>
      <c r="Y178" s="95">
        <v>40</v>
      </c>
      <c r="Z178" s="114"/>
      <c r="AA178" s="111"/>
      <c r="AB178" s="115" t="str">
        <f t="shared" si="42"/>
        <v>Молодость            </v>
      </c>
      <c r="AC178">
        <v>69</v>
      </c>
    </row>
    <row r="179" spans="1:28" ht="12.75">
      <c r="A179" s="24"/>
      <c r="B179" s="23"/>
      <c r="C179" s="23"/>
      <c r="D179" s="23"/>
      <c r="E179" s="23"/>
      <c r="F179" s="24"/>
      <c r="G179" s="23"/>
      <c r="H179" s="24"/>
      <c r="I179" s="23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5">
        <f t="shared" si="39"/>
        <v>0</v>
      </c>
      <c r="V179" s="24"/>
      <c r="W179" s="24"/>
      <c r="X179" s="27"/>
      <c r="Y179" s="24"/>
      <c r="AB179">
        <f t="shared" si="42"/>
        <v>0</v>
      </c>
    </row>
    <row r="180" spans="1:25" ht="12.75">
      <c r="A180" s="171" t="s">
        <v>777</v>
      </c>
      <c r="B180" s="23"/>
      <c r="C180" s="23" t="s">
        <v>781</v>
      </c>
      <c r="D180" s="23"/>
      <c r="E180" s="23" t="s">
        <v>792</v>
      </c>
      <c r="F180" s="24"/>
      <c r="G180" s="23"/>
      <c r="H180" s="24"/>
      <c r="I180" s="23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3"/>
      <c r="V180" s="24"/>
      <c r="W180" s="24"/>
      <c r="X180" s="27"/>
      <c r="Y180" s="24"/>
    </row>
    <row r="181" spans="1:25" ht="12.75">
      <c r="A181" s="171" t="s">
        <v>778</v>
      </c>
      <c r="B181" s="23"/>
      <c r="C181" s="23" t="s">
        <v>779</v>
      </c>
      <c r="D181" s="23"/>
      <c r="E181" s="23" t="s">
        <v>779</v>
      </c>
      <c r="F181" s="24"/>
      <c r="G181" s="23"/>
      <c r="H181" s="24"/>
      <c r="I181" s="23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3"/>
      <c r="V181" s="24"/>
      <c r="W181" s="24"/>
      <c r="X181" s="24"/>
      <c r="Y181" s="24"/>
    </row>
    <row r="182" spans="1:25" ht="12.75">
      <c r="A182" s="171" t="s">
        <v>780</v>
      </c>
      <c r="B182" s="23"/>
      <c r="C182" s="23" t="s">
        <v>790</v>
      </c>
      <c r="D182" s="23"/>
      <c r="E182" s="23" t="s">
        <v>793</v>
      </c>
      <c r="F182" s="24"/>
      <c r="G182" s="23"/>
      <c r="H182" s="24"/>
      <c r="I182" s="23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3"/>
      <c r="V182" s="24"/>
      <c r="W182" s="24"/>
      <c r="X182" s="24"/>
      <c r="Y182" s="24"/>
    </row>
    <row r="183" spans="1:25" ht="12.75">
      <c r="A183" s="24"/>
      <c r="B183" s="23"/>
      <c r="C183" s="23"/>
      <c r="D183" s="23"/>
      <c r="E183" s="23"/>
      <c r="F183" s="24"/>
      <c r="G183" s="23"/>
      <c r="H183" s="24"/>
      <c r="I183" s="23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3"/>
      <c r="V183" s="24"/>
      <c r="W183" s="24"/>
      <c r="X183" s="24"/>
      <c r="Y183" s="24"/>
    </row>
    <row r="184" spans="1:25" ht="12.75">
      <c r="A184" s="24"/>
      <c r="B184" s="23"/>
      <c r="C184" s="23"/>
      <c r="D184" s="23"/>
      <c r="E184" s="23"/>
      <c r="F184" s="24"/>
      <c r="G184" s="23"/>
      <c r="H184" s="24"/>
      <c r="I184" s="23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3"/>
      <c r="V184" s="24"/>
      <c r="W184" s="24"/>
      <c r="X184" s="24"/>
      <c r="Y184" s="24"/>
    </row>
  </sheetData>
  <sheetProtection/>
  <mergeCells count="10">
    <mergeCell ref="A5:Y5"/>
    <mergeCell ref="A3:Y3"/>
    <mergeCell ref="A2:Y2"/>
    <mergeCell ref="J7:K7"/>
    <mergeCell ref="L7:M7"/>
    <mergeCell ref="N7:O7"/>
    <mergeCell ref="P7:Q7"/>
    <mergeCell ref="R7:S7"/>
    <mergeCell ref="T7:U7"/>
    <mergeCell ref="W6:Y6"/>
  </mergeCells>
  <printOptions/>
  <pageMargins left="0.23958333333333334" right="0.14583333333333334" top="0.34375" bottom="0.2916666666666667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3">
      <selection activeCell="L35" sqref="L35"/>
    </sheetView>
  </sheetViews>
  <sheetFormatPr defaultColWidth="9.00390625" defaultRowHeight="12.75"/>
  <cols>
    <col min="2" max="2" width="12.875" style="0" hidden="1" customWidth="1"/>
    <col min="3" max="3" width="0" style="12" hidden="1" customWidth="1"/>
    <col min="4" max="4" width="5.75390625" style="0" hidden="1" customWidth="1"/>
    <col min="5" max="5" width="5.625" style="0" customWidth="1"/>
    <col min="6" max="6" width="15.25390625" style="0" customWidth="1"/>
    <col min="7" max="7" width="19.00390625" style="0" customWidth="1"/>
    <col min="10" max="10" width="13.75390625" style="0" customWidth="1"/>
  </cols>
  <sheetData>
    <row r="1" spans="1:25" ht="18">
      <c r="A1" s="245" t="s">
        <v>770</v>
      </c>
      <c r="B1" s="245"/>
      <c r="C1" s="245"/>
      <c r="D1" s="245"/>
      <c r="E1" s="245"/>
      <c r="F1" s="245"/>
      <c r="G1" s="245"/>
      <c r="H1" s="245"/>
      <c r="I1" s="245"/>
      <c r="J1" s="245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5" ht="15.75">
      <c r="A2" s="246" t="s">
        <v>771</v>
      </c>
      <c r="B2" s="246"/>
      <c r="C2" s="246"/>
      <c r="D2" s="246"/>
      <c r="E2" s="246"/>
      <c r="F2" s="246"/>
      <c r="G2" s="246"/>
      <c r="H2" s="246"/>
      <c r="I2" s="246"/>
      <c r="J2" s="246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25" ht="12.75">
      <c r="A3" s="7"/>
      <c r="C3"/>
      <c r="F3" s="7"/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X3" s="7"/>
      <c r="Y3" s="7"/>
    </row>
    <row r="4" spans="1:26" ht="15.75">
      <c r="A4" s="247" t="s">
        <v>796</v>
      </c>
      <c r="B4" s="247"/>
      <c r="C4" s="247"/>
      <c r="D4" s="247"/>
      <c r="E4" s="247"/>
      <c r="F4" s="247"/>
      <c r="G4" s="247"/>
      <c r="H4" s="247"/>
      <c r="I4" s="247"/>
      <c r="J4" s="247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3"/>
      <c r="X4" s="183"/>
      <c r="Y4" s="183"/>
      <c r="Z4" s="63"/>
    </row>
    <row r="5" spans="1:26" ht="12.75">
      <c r="A5" s="8" t="s">
        <v>772</v>
      </c>
      <c r="C5"/>
      <c r="F5" s="7"/>
      <c r="H5" s="7"/>
      <c r="J5" s="189">
        <v>41531</v>
      </c>
      <c r="K5" s="7"/>
      <c r="L5" s="7"/>
      <c r="M5" s="7"/>
      <c r="N5" s="7"/>
      <c r="O5" s="7"/>
      <c r="P5" s="7"/>
      <c r="Q5" s="7"/>
      <c r="R5" s="7"/>
      <c r="S5" s="7"/>
      <c r="T5" s="7"/>
      <c r="V5" s="7"/>
      <c r="W5" s="63"/>
      <c r="X5" s="182"/>
      <c r="Y5" s="182"/>
      <c r="Z5" s="63"/>
    </row>
    <row r="6" spans="1:26" ht="12.75">
      <c r="A6" s="8"/>
      <c r="C6"/>
      <c r="F6" s="7"/>
      <c r="H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V6" s="7"/>
      <c r="W6" s="182"/>
      <c r="X6" s="182"/>
      <c r="Y6" s="182"/>
      <c r="Z6" s="63"/>
    </row>
    <row r="7" spans="1:26" ht="2.25" customHeight="1">
      <c r="A7" s="8"/>
      <c r="C7"/>
      <c r="F7" s="7"/>
      <c r="H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V7" s="7"/>
      <c r="W7" s="182"/>
      <c r="X7" s="182"/>
      <c r="Y7" s="182"/>
      <c r="Z7" s="63"/>
    </row>
    <row r="8" spans="1:26" ht="34.5" customHeight="1">
      <c r="A8" s="8"/>
      <c r="C8"/>
      <c r="E8" s="175" t="s">
        <v>797</v>
      </c>
      <c r="F8" s="185" t="s">
        <v>782</v>
      </c>
      <c r="G8" s="188" t="s">
        <v>798</v>
      </c>
      <c r="H8" s="185" t="s">
        <v>25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V8" s="7"/>
      <c r="W8" s="182"/>
      <c r="X8" s="182"/>
      <c r="Y8" s="182"/>
      <c r="Z8" s="63"/>
    </row>
    <row r="9" spans="1:26" ht="23.25" customHeight="1">
      <c r="A9" s="8"/>
      <c r="C9"/>
      <c r="E9" s="251" t="s">
        <v>799</v>
      </c>
      <c r="F9" s="252"/>
      <c r="G9" s="252"/>
      <c r="H9" s="25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7"/>
      <c r="W9" s="182"/>
      <c r="X9" s="182"/>
      <c r="Y9" s="182"/>
      <c r="Z9" s="63"/>
    </row>
    <row r="10" spans="1:26" ht="15">
      <c r="A10" s="173"/>
      <c r="B10" s="173" t="s">
        <v>263</v>
      </c>
      <c r="C10" s="174">
        <v>0.02921296296296297</v>
      </c>
      <c r="D10" s="173">
        <v>1</v>
      </c>
      <c r="E10" s="175">
        <v>1</v>
      </c>
      <c r="F10" s="175" t="s">
        <v>263</v>
      </c>
      <c r="G10" s="191">
        <v>0.02921296296296297</v>
      </c>
      <c r="H10" s="185">
        <v>1</v>
      </c>
      <c r="I10" s="173"/>
      <c r="J10" s="121"/>
      <c r="K10" s="209"/>
      <c r="L10" s="121"/>
      <c r="W10" s="63"/>
      <c r="X10" s="63"/>
      <c r="Y10" s="63"/>
      <c r="Z10" s="63"/>
    </row>
    <row r="11" spans="1:26" ht="15">
      <c r="A11" s="173"/>
      <c r="B11" s="173" t="s">
        <v>273</v>
      </c>
      <c r="C11" s="174">
        <v>0.030879629629629632</v>
      </c>
      <c r="D11" s="173">
        <v>2</v>
      </c>
      <c r="E11" s="175">
        <v>2</v>
      </c>
      <c r="F11" s="175" t="s">
        <v>273</v>
      </c>
      <c r="G11" s="191">
        <v>0.030879629629629632</v>
      </c>
      <c r="H11" s="185">
        <v>2</v>
      </c>
      <c r="I11" s="173"/>
      <c r="J11" s="121"/>
      <c r="K11" s="209"/>
      <c r="L11" s="121"/>
      <c r="W11" s="63"/>
      <c r="X11" s="63"/>
      <c r="Y11" s="63"/>
      <c r="Z11" s="63"/>
    </row>
    <row r="12" spans="1:26" ht="15">
      <c r="A12" s="173"/>
      <c r="B12" s="173" t="s">
        <v>266</v>
      </c>
      <c r="C12" s="174">
        <v>0.03732638888888889</v>
      </c>
      <c r="D12" s="173">
        <v>3</v>
      </c>
      <c r="E12" s="175">
        <v>3</v>
      </c>
      <c r="F12" s="175" t="s">
        <v>260</v>
      </c>
      <c r="G12" s="191">
        <v>0.03594907407407408</v>
      </c>
      <c r="H12" s="185">
        <v>3</v>
      </c>
      <c r="I12" s="173"/>
      <c r="J12" s="121"/>
      <c r="K12" s="209"/>
      <c r="L12" s="121"/>
      <c r="W12" s="63"/>
      <c r="X12" s="63"/>
      <c r="Y12" s="63"/>
      <c r="Z12" s="63"/>
    </row>
    <row r="13" spans="1:12" ht="15">
      <c r="A13" s="173"/>
      <c r="B13" s="173" t="s">
        <v>260</v>
      </c>
      <c r="C13" s="174">
        <v>0.03733796296296296</v>
      </c>
      <c r="D13" s="173">
        <v>4</v>
      </c>
      <c r="E13" s="175">
        <v>4</v>
      </c>
      <c r="F13" s="175" t="s">
        <v>266</v>
      </c>
      <c r="G13" s="191">
        <v>0.03732638888888889</v>
      </c>
      <c r="H13" s="185">
        <v>4</v>
      </c>
      <c r="I13" s="173"/>
      <c r="J13" s="121"/>
      <c r="K13" s="209"/>
      <c r="L13" s="121"/>
    </row>
    <row r="14" spans="1:12" ht="15">
      <c r="A14" s="173"/>
      <c r="B14" s="173" t="s">
        <v>293</v>
      </c>
      <c r="C14" s="174">
        <v>0.03756944444444444</v>
      </c>
      <c r="D14" s="173">
        <v>5</v>
      </c>
      <c r="E14" s="178">
        <v>5</v>
      </c>
      <c r="F14" s="178" t="s">
        <v>293</v>
      </c>
      <c r="G14" s="192">
        <v>0.03756944444444444</v>
      </c>
      <c r="H14" s="186">
        <v>5</v>
      </c>
      <c r="I14" s="173"/>
      <c r="J14" s="121"/>
      <c r="K14" s="209"/>
      <c r="L14" s="121"/>
    </row>
    <row r="15" spans="1:12" ht="15">
      <c r="A15" s="173"/>
      <c r="B15" s="173" t="s">
        <v>343</v>
      </c>
      <c r="C15" s="174">
        <v>0.04179398148148149</v>
      </c>
      <c r="D15" s="173">
        <v>6</v>
      </c>
      <c r="E15" s="178">
        <v>6</v>
      </c>
      <c r="F15" s="178" t="s">
        <v>343</v>
      </c>
      <c r="G15" s="192">
        <v>0.04179398148148149</v>
      </c>
      <c r="H15" s="186">
        <v>6</v>
      </c>
      <c r="I15" s="173"/>
      <c r="J15" s="121"/>
      <c r="K15" s="209"/>
      <c r="L15" s="121"/>
    </row>
    <row r="16" spans="1:12" ht="15">
      <c r="A16" s="173"/>
      <c r="B16" s="173" t="s">
        <v>277</v>
      </c>
      <c r="C16" s="174">
        <v>0.04331018518518518</v>
      </c>
      <c r="D16" s="173">
        <v>7</v>
      </c>
      <c r="E16" s="178">
        <v>7</v>
      </c>
      <c r="F16" s="178" t="s">
        <v>277</v>
      </c>
      <c r="G16" s="192">
        <v>0.04331018518518518</v>
      </c>
      <c r="H16" s="186">
        <v>7</v>
      </c>
      <c r="I16" s="173"/>
      <c r="J16" s="121"/>
      <c r="K16" s="209"/>
      <c r="L16" s="121"/>
    </row>
    <row r="17" spans="1:12" ht="15">
      <c r="A17" s="173"/>
      <c r="B17" s="173" t="s">
        <v>393</v>
      </c>
      <c r="C17" s="174">
        <v>0.04554398148148148</v>
      </c>
      <c r="D17" s="173">
        <v>8</v>
      </c>
      <c r="E17" s="178">
        <v>8</v>
      </c>
      <c r="F17" s="178" t="s">
        <v>393</v>
      </c>
      <c r="G17" s="192">
        <v>0.04554398148148148</v>
      </c>
      <c r="H17" s="186">
        <v>8</v>
      </c>
      <c r="I17" s="173"/>
      <c r="J17" s="121"/>
      <c r="K17" s="209"/>
      <c r="L17" s="121"/>
    </row>
    <row r="18" spans="1:12" ht="15">
      <c r="A18" s="173"/>
      <c r="B18" s="173" t="s">
        <v>318</v>
      </c>
      <c r="C18" s="174">
        <v>0.04887731481481482</v>
      </c>
      <c r="D18" s="173">
        <v>9</v>
      </c>
      <c r="E18" s="178">
        <v>9</v>
      </c>
      <c r="F18" s="178" t="s">
        <v>318</v>
      </c>
      <c r="G18" s="192">
        <v>0.04887731481481482</v>
      </c>
      <c r="H18" s="186">
        <v>9</v>
      </c>
      <c r="I18" s="173"/>
      <c r="J18" s="121"/>
      <c r="K18" s="209"/>
      <c r="L18" s="121"/>
    </row>
    <row r="19" spans="1:12" ht="15">
      <c r="A19" s="173"/>
      <c r="B19" s="173" t="s">
        <v>330</v>
      </c>
      <c r="C19" s="174">
        <v>0.04895833333333334</v>
      </c>
      <c r="D19" s="173">
        <v>10</v>
      </c>
      <c r="E19" s="178">
        <v>10</v>
      </c>
      <c r="F19" s="178" t="s">
        <v>330</v>
      </c>
      <c r="G19" s="192">
        <v>0.04895833333333334</v>
      </c>
      <c r="H19" s="186">
        <v>10</v>
      </c>
      <c r="I19" s="173"/>
      <c r="J19" s="121"/>
      <c r="K19" s="209"/>
      <c r="L19" s="121"/>
    </row>
    <row r="20" spans="1:12" ht="15">
      <c r="A20" s="173"/>
      <c r="B20" s="173" t="s">
        <v>381</v>
      </c>
      <c r="C20" s="174">
        <v>0.049004629629629634</v>
      </c>
      <c r="D20" s="173">
        <v>11</v>
      </c>
      <c r="E20" s="178">
        <v>11</v>
      </c>
      <c r="F20" s="178" t="s">
        <v>381</v>
      </c>
      <c r="G20" s="192">
        <v>0.049004629629629634</v>
      </c>
      <c r="H20" s="186">
        <v>11</v>
      </c>
      <c r="I20" s="173"/>
      <c r="J20" s="121"/>
      <c r="K20" s="209"/>
      <c r="L20" s="121"/>
    </row>
    <row r="21" spans="1:12" ht="15">
      <c r="A21" s="173"/>
      <c r="B21" s="173" t="s">
        <v>363</v>
      </c>
      <c r="C21" s="174">
        <v>0.04971064814814815</v>
      </c>
      <c r="D21" s="173">
        <v>12</v>
      </c>
      <c r="E21" s="178">
        <v>12</v>
      </c>
      <c r="F21" s="178" t="s">
        <v>363</v>
      </c>
      <c r="G21" s="192">
        <v>0.04971064814814815</v>
      </c>
      <c r="H21" s="186">
        <v>12</v>
      </c>
      <c r="I21" s="173"/>
      <c r="J21" s="121"/>
      <c r="K21" s="209"/>
      <c r="L21" s="121"/>
    </row>
    <row r="22" spans="1:12" ht="15">
      <c r="A22" s="173"/>
      <c r="B22" s="173" t="s">
        <v>515</v>
      </c>
      <c r="C22" s="174">
        <v>0.05230324074074074</v>
      </c>
      <c r="D22" s="173">
        <v>13</v>
      </c>
      <c r="E22" s="178">
        <v>13</v>
      </c>
      <c r="F22" s="178" t="s">
        <v>515</v>
      </c>
      <c r="G22" s="192">
        <v>0.05369212962962963</v>
      </c>
      <c r="H22" s="186">
        <v>13</v>
      </c>
      <c r="I22" s="173"/>
      <c r="J22" s="121"/>
      <c r="K22" s="209"/>
      <c r="L22" s="121"/>
    </row>
    <row r="23" spans="1:12" ht="15">
      <c r="A23" s="173"/>
      <c r="B23" s="173" t="s">
        <v>488</v>
      </c>
      <c r="C23" s="174">
        <v>0.05497685185185185</v>
      </c>
      <c r="D23" s="173">
        <v>14</v>
      </c>
      <c r="E23" s="178">
        <v>14</v>
      </c>
      <c r="F23" s="178" t="s">
        <v>488</v>
      </c>
      <c r="G23" s="192">
        <v>0.05497685185185185</v>
      </c>
      <c r="H23" s="186">
        <v>14</v>
      </c>
      <c r="I23" s="173"/>
      <c r="J23" s="121"/>
      <c r="K23" s="209"/>
      <c r="L23" s="121"/>
    </row>
    <row r="24" spans="1:12" ht="15">
      <c r="A24" s="173"/>
      <c r="B24" s="173" t="s">
        <v>446</v>
      </c>
      <c r="C24" s="174">
        <v>0.05599537037037037</v>
      </c>
      <c r="D24" s="173">
        <v>15</v>
      </c>
      <c r="E24" s="178">
        <v>15</v>
      </c>
      <c r="F24" s="178" t="s">
        <v>446</v>
      </c>
      <c r="G24" s="192">
        <v>0.05599537037037037</v>
      </c>
      <c r="H24" s="186">
        <v>15</v>
      </c>
      <c r="I24" s="173"/>
      <c r="J24" s="121"/>
      <c r="K24" s="209"/>
      <c r="L24" s="121"/>
    </row>
    <row r="25" spans="1:12" ht="15">
      <c r="A25" s="173"/>
      <c r="B25" s="173" t="s">
        <v>368</v>
      </c>
      <c r="C25" s="174">
        <v>0.05611111111111111</v>
      </c>
      <c r="D25" s="173">
        <v>16</v>
      </c>
      <c r="E25" s="178">
        <v>16</v>
      </c>
      <c r="F25" s="178" t="s">
        <v>368</v>
      </c>
      <c r="G25" s="192">
        <v>0.05611111111111111</v>
      </c>
      <c r="H25" s="186">
        <v>16</v>
      </c>
      <c r="I25" s="173"/>
      <c r="J25" s="121"/>
      <c r="K25" s="209"/>
      <c r="L25" s="121"/>
    </row>
    <row r="26" spans="1:9" ht="15" hidden="1">
      <c r="A26" s="173"/>
      <c r="B26" s="173"/>
      <c r="C26" s="174"/>
      <c r="D26" s="173"/>
      <c r="E26" s="173"/>
      <c r="F26" s="176"/>
      <c r="G26" s="177"/>
      <c r="H26" s="187"/>
      <c r="I26" s="173"/>
    </row>
    <row r="27" spans="1:9" ht="22.5" customHeight="1">
      <c r="A27" s="173"/>
      <c r="B27" s="173"/>
      <c r="C27" s="174"/>
      <c r="D27" s="173"/>
      <c r="E27" s="254" t="s">
        <v>800</v>
      </c>
      <c r="F27" s="254"/>
      <c r="G27" s="254"/>
      <c r="H27" s="254"/>
      <c r="I27" s="173"/>
    </row>
    <row r="28" spans="1:9" ht="15">
      <c r="A28" s="173"/>
      <c r="B28" s="173" t="s">
        <v>584</v>
      </c>
      <c r="C28" s="174">
        <v>0.04342592592592593</v>
      </c>
      <c r="D28" s="173">
        <v>1</v>
      </c>
      <c r="E28" s="178">
        <v>1</v>
      </c>
      <c r="F28" s="178" t="s">
        <v>318</v>
      </c>
      <c r="G28" s="192">
        <v>0.03260416666666667</v>
      </c>
      <c r="H28" s="186">
        <v>1</v>
      </c>
      <c r="I28" s="173"/>
    </row>
    <row r="29" spans="1:9" ht="15">
      <c r="A29" s="173"/>
      <c r="B29" s="173" t="s">
        <v>318</v>
      </c>
      <c r="C29" s="174">
        <v>0.04371527777777778</v>
      </c>
      <c r="D29" s="173">
        <v>2</v>
      </c>
      <c r="E29" s="178">
        <v>2</v>
      </c>
      <c r="F29" s="178" t="s">
        <v>584</v>
      </c>
      <c r="G29" s="192">
        <v>0.04034722222222223</v>
      </c>
      <c r="H29" s="186">
        <v>2</v>
      </c>
      <c r="I29" s="173"/>
    </row>
    <row r="30" spans="1:9" ht="15">
      <c r="A30" s="173"/>
      <c r="B30" s="173" t="s">
        <v>580</v>
      </c>
      <c r="C30" s="174">
        <v>0.044270833333333336</v>
      </c>
      <c r="D30" s="173">
        <v>3</v>
      </c>
      <c r="E30" s="178">
        <v>3</v>
      </c>
      <c r="F30" s="178" t="s">
        <v>575</v>
      </c>
      <c r="G30" s="192">
        <v>0.04047453703703703</v>
      </c>
      <c r="H30" s="186">
        <v>3</v>
      </c>
      <c r="I30" s="173"/>
    </row>
    <row r="31" spans="1:9" ht="15">
      <c r="A31" s="173"/>
      <c r="B31" s="173" t="s">
        <v>277</v>
      </c>
      <c r="C31" s="174">
        <v>0.04480324074074074</v>
      </c>
      <c r="D31" s="173">
        <v>4</v>
      </c>
      <c r="E31" s="178">
        <v>4</v>
      </c>
      <c r="F31" s="178" t="s">
        <v>601</v>
      </c>
      <c r="G31" s="192">
        <v>0.04116898148148148</v>
      </c>
      <c r="H31" s="186">
        <v>4</v>
      </c>
      <c r="I31" s="173"/>
    </row>
    <row r="32" spans="1:9" ht="15">
      <c r="A32" s="173"/>
      <c r="B32" s="173"/>
      <c r="C32" s="174"/>
      <c r="D32" s="173"/>
      <c r="E32" s="178">
        <v>5</v>
      </c>
      <c r="F32" s="178" t="s">
        <v>277</v>
      </c>
      <c r="G32" s="191">
        <v>0.04480324074074074</v>
      </c>
      <c r="H32" s="186">
        <v>5</v>
      </c>
      <c r="I32" s="173"/>
    </row>
    <row r="33" spans="1:9" ht="15">
      <c r="A33" s="173"/>
      <c r="B33" s="173" t="s">
        <v>601</v>
      </c>
      <c r="C33" s="174">
        <v>0.04811342592592593</v>
      </c>
      <c r="D33" s="173">
        <v>5</v>
      </c>
      <c r="E33" s="178">
        <v>6</v>
      </c>
      <c r="F33" s="178" t="s">
        <v>330</v>
      </c>
      <c r="G33" s="192">
        <v>0.04543981481481482</v>
      </c>
      <c r="H33" s="186">
        <v>6</v>
      </c>
      <c r="I33" s="173"/>
    </row>
    <row r="34" spans="1:9" ht="15">
      <c r="A34" s="173"/>
      <c r="B34" s="173" t="s">
        <v>647</v>
      </c>
      <c r="C34" s="174">
        <v>0.04916666666666667</v>
      </c>
      <c r="D34" s="173">
        <v>6</v>
      </c>
      <c r="E34" s="178">
        <v>7</v>
      </c>
      <c r="F34" s="178" t="s">
        <v>580</v>
      </c>
      <c r="G34" s="192">
        <v>0.04704861111111112</v>
      </c>
      <c r="H34" s="186">
        <v>7</v>
      </c>
      <c r="I34" s="173"/>
    </row>
    <row r="35" spans="1:9" ht="15">
      <c r="A35" s="173"/>
      <c r="B35" s="173" t="s">
        <v>575</v>
      </c>
      <c r="C35" s="174">
        <v>0.04924768518518518</v>
      </c>
      <c r="D35" s="173">
        <v>7</v>
      </c>
      <c r="E35" s="178">
        <v>8</v>
      </c>
      <c r="F35" s="178" t="s">
        <v>618</v>
      </c>
      <c r="G35" s="192">
        <v>0.04760416666666666</v>
      </c>
      <c r="H35" s="186">
        <v>8</v>
      </c>
      <c r="I35" s="173"/>
    </row>
    <row r="36" spans="1:9" ht="15">
      <c r="A36" s="173"/>
      <c r="B36" s="173" t="s">
        <v>330</v>
      </c>
      <c r="C36" s="174">
        <v>0.05238425925925927</v>
      </c>
      <c r="D36" s="173">
        <v>9</v>
      </c>
      <c r="E36" s="178">
        <v>9</v>
      </c>
      <c r="F36" s="178" t="s">
        <v>363</v>
      </c>
      <c r="G36" s="192">
        <v>0.048831018518518524</v>
      </c>
      <c r="H36" s="186">
        <v>9</v>
      </c>
      <c r="I36" s="173"/>
    </row>
    <row r="37" spans="1:9" ht="15">
      <c r="A37" s="173"/>
      <c r="B37" s="173" t="s">
        <v>363</v>
      </c>
      <c r="C37" s="174">
        <v>0.0544212962962963</v>
      </c>
      <c r="D37" s="173">
        <v>10</v>
      </c>
      <c r="E37" s="178">
        <v>10</v>
      </c>
      <c r="F37" s="178" t="s">
        <v>647</v>
      </c>
      <c r="G37" s="192">
        <v>0.05611111111111111</v>
      </c>
      <c r="H37" s="186">
        <v>10</v>
      </c>
      <c r="I37" s="173"/>
    </row>
    <row r="38" spans="1:9" ht="15">
      <c r="A38" s="173"/>
      <c r="B38" s="173" t="s">
        <v>488</v>
      </c>
      <c r="C38" s="174">
        <v>0.06702546296296297</v>
      </c>
      <c r="D38" s="173">
        <v>11</v>
      </c>
      <c r="E38" s="178">
        <v>11</v>
      </c>
      <c r="F38" s="178" t="s">
        <v>488</v>
      </c>
      <c r="G38" s="192">
        <v>0.07258101851851852</v>
      </c>
      <c r="H38" s="186">
        <v>11</v>
      </c>
      <c r="I38" s="173"/>
    </row>
    <row r="39" spans="1:9" ht="15">
      <c r="A39" s="173"/>
      <c r="B39" s="173"/>
      <c r="C39" s="174"/>
      <c r="D39" s="173"/>
      <c r="E39" s="173"/>
      <c r="F39" s="173"/>
      <c r="G39" s="173"/>
      <c r="H39" s="173"/>
      <c r="I39" s="173"/>
    </row>
    <row r="40" spans="1:12" ht="21" customHeight="1">
      <c r="A40" s="173"/>
      <c r="B40" s="173"/>
      <c r="C40" s="174"/>
      <c r="D40" s="173"/>
      <c r="E40" s="190" t="s">
        <v>777</v>
      </c>
      <c r="F40" s="173"/>
      <c r="G40" s="173"/>
      <c r="H40" s="173" t="s">
        <v>792</v>
      </c>
      <c r="I40" s="173"/>
      <c r="J40" s="184"/>
      <c r="K40" s="23"/>
      <c r="L40" s="24"/>
    </row>
    <row r="41" spans="1:12" ht="21" customHeight="1">
      <c r="A41" s="173"/>
      <c r="B41" s="173"/>
      <c r="C41" s="173"/>
      <c r="D41" s="173"/>
      <c r="E41" s="190" t="s">
        <v>778</v>
      </c>
      <c r="F41" s="173"/>
      <c r="G41" s="173"/>
      <c r="H41" s="173" t="s">
        <v>779</v>
      </c>
      <c r="I41" s="173"/>
      <c r="J41" s="184"/>
      <c r="K41" s="23"/>
      <c r="L41" s="24"/>
    </row>
    <row r="42" spans="1:12" ht="21" customHeight="1">
      <c r="A42" s="173"/>
      <c r="B42" s="173"/>
      <c r="C42" s="174"/>
      <c r="D42" s="173"/>
      <c r="E42" s="190" t="s">
        <v>780</v>
      </c>
      <c r="F42" s="173"/>
      <c r="G42" s="173"/>
      <c r="H42" s="173" t="s">
        <v>793</v>
      </c>
      <c r="I42" s="173"/>
      <c r="J42" s="184"/>
      <c r="K42" s="23"/>
      <c r="L42" s="24"/>
    </row>
    <row r="43" spans="1:10" ht="15">
      <c r="A43" s="173"/>
      <c r="B43" s="173"/>
      <c r="C43" s="174"/>
      <c r="D43" s="173"/>
      <c r="E43" s="173"/>
      <c r="F43" s="173"/>
      <c r="G43" s="173"/>
      <c r="H43" s="173"/>
      <c r="I43" s="173"/>
      <c r="J43" s="173"/>
    </row>
    <row r="44" spans="1:9" ht="15">
      <c r="A44" s="173"/>
      <c r="B44" s="173"/>
      <c r="C44" s="174"/>
      <c r="D44" s="173"/>
      <c r="E44" s="173"/>
      <c r="F44" s="173"/>
      <c r="G44" s="173"/>
      <c r="H44" s="173"/>
      <c r="I44" s="173"/>
    </row>
    <row r="45" spans="1:25" ht="12.75">
      <c r="A45" s="121"/>
      <c r="B45" s="121" t="s">
        <v>262</v>
      </c>
      <c r="C45" s="121" t="s">
        <v>763</v>
      </c>
      <c r="D45" s="121" t="s">
        <v>94</v>
      </c>
      <c r="I45" s="209"/>
      <c r="J45" s="210"/>
      <c r="K45" s="211"/>
      <c r="L45" s="121"/>
      <c r="M45" s="211"/>
      <c r="N45" s="121"/>
      <c r="O45" s="211"/>
      <c r="P45" s="121"/>
      <c r="Q45" s="211"/>
      <c r="R45" s="121"/>
      <c r="S45" s="211"/>
      <c r="T45" s="121"/>
      <c r="U45" s="211"/>
      <c r="V45" s="212"/>
      <c r="W45" s="212"/>
      <c r="X45" s="212"/>
      <c r="Y45" s="121"/>
    </row>
    <row r="46" spans="1:25" ht="12.75">
      <c r="A46" s="121"/>
      <c r="B46" s="121" t="s">
        <v>342</v>
      </c>
      <c r="C46" s="121" t="s">
        <v>763</v>
      </c>
      <c r="D46" s="121" t="s">
        <v>94</v>
      </c>
      <c r="I46" s="209"/>
      <c r="J46" s="210"/>
      <c r="K46" s="211"/>
      <c r="L46" s="121"/>
      <c r="M46" s="211"/>
      <c r="N46" s="121"/>
      <c r="O46" s="211"/>
      <c r="P46" s="121"/>
      <c r="Q46" s="211"/>
      <c r="R46" s="121"/>
      <c r="S46" s="211"/>
      <c r="T46" s="121"/>
      <c r="U46" s="211"/>
      <c r="V46" s="212"/>
      <c r="W46" s="212"/>
      <c r="X46" s="212"/>
      <c r="Y46" s="121"/>
    </row>
    <row r="47" spans="1:25" ht="12.75">
      <c r="A47" s="121"/>
      <c r="B47" s="121" t="s">
        <v>487</v>
      </c>
      <c r="C47" s="121" t="s">
        <v>763</v>
      </c>
      <c r="D47" s="121" t="s">
        <v>94</v>
      </c>
      <c r="I47" s="209"/>
      <c r="J47" s="210"/>
      <c r="K47" s="211"/>
      <c r="L47" s="121"/>
      <c r="M47" s="211"/>
      <c r="N47" s="121"/>
      <c r="O47" s="211"/>
      <c r="P47" s="121"/>
      <c r="Q47" s="211"/>
      <c r="R47" s="121"/>
      <c r="S47" s="211"/>
      <c r="T47" s="121"/>
      <c r="U47" s="211"/>
      <c r="V47" s="212"/>
      <c r="W47" s="212"/>
      <c r="X47" s="212"/>
      <c r="Y47" s="121"/>
    </row>
    <row r="48" spans="1:25" ht="12.75">
      <c r="A48" s="121"/>
      <c r="B48" s="121" t="s">
        <v>276</v>
      </c>
      <c r="C48" s="121" t="s">
        <v>765</v>
      </c>
      <c r="D48" s="121" t="s">
        <v>94</v>
      </c>
      <c r="I48" s="209"/>
      <c r="J48" s="210"/>
      <c r="K48" s="211"/>
      <c r="L48" s="121"/>
      <c r="M48" s="211"/>
      <c r="N48" s="121"/>
      <c r="O48" s="211"/>
      <c r="P48" s="121"/>
      <c r="Q48" s="211"/>
      <c r="R48" s="121"/>
      <c r="S48" s="211"/>
      <c r="T48" s="121"/>
      <c r="U48" s="211"/>
      <c r="V48" s="212"/>
      <c r="W48" s="212"/>
      <c r="X48" s="212"/>
      <c r="Y48" s="121"/>
    </row>
    <row r="49" spans="1:25" ht="12.75">
      <c r="A49" s="121"/>
      <c r="B49" s="121" t="s">
        <v>392</v>
      </c>
      <c r="C49" s="121" t="s">
        <v>763</v>
      </c>
      <c r="D49" s="121" t="s">
        <v>94</v>
      </c>
      <c r="I49" s="209"/>
      <c r="J49" s="210"/>
      <c r="K49" s="211"/>
      <c r="L49" s="121"/>
      <c r="M49" s="211"/>
      <c r="N49" s="121"/>
      <c r="O49" s="211"/>
      <c r="P49" s="121"/>
      <c r="Q49" s="211"/>
      <c r="R49" s="121"/>
      <c r="S49" s="211"/>
      <c r="T49" s="121"/>
      <c r="U49" s="211"/>
      <c r="V49" s="212"/>
      <c r="W49" s="212"/>
      <c r="X49" s="212"/>
      <c r="Y49" s="121"/>
    </row>
    <row r="50" spans="1:25" ht="12.75">
      <c r="A50" s="121"/>
      <c r="B50" s="121" t="s">
        <v>265</v>
      </c>
      <c r="C50" s="121" t="s">
        <v>763</v>
      </c>
      <c r="D50" s="121" t="s">
        <v>94</v>
      </c>
      <c r="I50" s="209"/>
      <c r="J50" s="210"/>
      <c r="K50" s="211"/>
      <c r="L50" s="121"/>
      <c r="M50" s="211"/>
      <c r="N50" s="121"/>
      <c r="O50" s="211"/>
      <c r="P50" s="121"/>
      <c r="Q50" s="211"/>
      <c r="R50" s="121"/>
      <c r="S50" s="211"/>
      <c r="T50" s="121"/>
      <c r="U50" s="211"/>
      <c r="V50" s="212"/>
      <c r="W50" s="212"/>
      <c r="X50" s="212"/>
      <c r="Y50" s="121"/>
    </row>
    <row r="51" spans="1:25" ht="12.75">
      <c r="A51" s="121"/>
      <c r="B51" s="121" t="s">
        <v>439</v>
      </c>
      <c r="C51" s="121" t="s">
        <v>763</v>
      </c>
      <c r="D51" s="121" t="s">
        <v>94</v>
      </c>
      <c r="I51" s="209"/>
      <c r="J51" s="210"/>
      <c r="K51" s="211"/>
      <c r="L51" s="121"/>
      <c r="M51" s="211"/>
      <c r="N51" s="121"/>
      <c r="O51" s="211"/>
      <c r="P51" s="121"/>
      <c r="Q51" s="211"/>
      <c r="R51" s="121"/>
      <c r="S51" s="211"/>
      <c r="T51" s="121"/>
      <c r="U51" s="211"/>
      <c r="V51" s="212"/>
      <c r="W51" s="212"/>
      <c r="X51" s="212"/>
      <c r="Y51" s="121"/>
    </row>
    <row r="52" spans="1:25" ht="12.75">
      <c r="A52" s="121"/>
      <c r="B52" s="121" t="s">
        <v>15</v>
      </c>
      <c r="C52" s="121" t="s">
        <v>763</v>
      </c>
      <c r="D52" s="121" t="s">
        <v>94</v>
      </c>
      <c r="I52" s="209"/>
      <c r="J52" s="210"/>
      <c r="K52" s="211"/>
      <c r="L52" s="121"/>
      <c r="M52" s="211"/>
      <c r="N52" s="121"/>
      <c r="O52" s="211"/>
      <c r="P52" s="121"/>
      <c r="Q52" s="211"/>
      <c r="R52" s="121"/>
      <c r="S52" s="211"/>
      <c r="T52" s="121"/>
      <c r="U52" s="211"/>
      <c r="V52" s="212"/>
      <c r="W52" s="212"/>
      <c r="X52" s="212"/>
      <c r="Y52" s="121"/>
    </row>
    <row r="53" spans="1:25" ht="12.75">
      <c r="A53" s="121"/>
      <c r="B53" s="121" t="s">
        <v>259</v>
      </c>
      <c r="C53" s="121" t="s">
        <v>765</v>
      </c>
      <c r="D53" s="121" t="s">
        <v>94</v>
      </c>
      <c r="I53" s="209"/>
      <c r="J53" s="210"/>
      <c r="K53" s="211"/>
      <c r="L53" s="121"/>
      <c r="M53" s="211"/>
      <c r="N53" s="121"/>
      <c r="O53" s="211"/>
      <c r="P53" s="121"/>
      <c r="Q53" s="211"/>
      <c r="R53" s="121"/>
      <c r="S53" s="211"/>
      <c r="T53" s="121"/>
      <c r="U53" s="211"/>
      <c r="V53" s="212"/>
      <c r="W53" s="212"/>
      <c r="X53" s="212"/>
      <c r="Y53" s="121"/>
    </row>
    <row r="54" spans="1:25" ht="12.75">
      <c r="A54" s="121"/>
      <c r="B54" s="121" t="s">
        <v>755</v>
      </c>
      <c r="C54" s="121" t="s">
        <v>765</v>
      </c>
      <c r="D54" s="121" t="s">
        <v>94</v>
      </c>
      <c r="I54" s="209"/>
      <c r="J54" s="210"/>
      <c r="K54" s="211"/>
      <c r="L54" s="121"/>
      <c r="M54" s="211"/>
      <c r="N54" s="121"/>
      <c r="O54" s="211"/>
      <c r="P54" s="121"/>
      <c r="Q54" s="211"/>
      <c r="R54" s="121"/>
      <c r="S54" s="211"/>
      <c r="T54" s="121"/>
      <c r="U54" s="211"/>
      <c r="V54" s="212"/>
      <c r="W54" s="212"/>
      <c r="X54" s="212"/>
      <c r="Y54" s="121"/>
    </row>
    <row r="55" spans="1:25" ht="12.75">
      <c r="A55" s="121"/>
      <c r="B55" s="121" t="s">
        <v>445</v>
      </c>
      <c r="C55" s="121" t="s">
        <v>765</v>
      </c>
      <c r="D55" s="121" t="s">
        <v>94</v>
      </c>
      <c r="I55" s="209"/>
      <c r="J55" s="210"/>
      <c r="K55" s="211"/>
      <c r="L55" s="121"/>
      <c r="M55" s="211"/>
      <c r="N55" s="121"/>
      <c r="O55" s="211"/>
      <c r="P55" s="121"/>
      <c r="Q55" s="211"/>
      <c r="R55" s="121"/>
      <c r="S55" s="211"/>
      <c r="T55" s="121"/>
      <c r="U55" s="211"/>
      <c r="V55" s="212"/>
      <c r="W55" s="212"/>
      <c r="X55" s="212"/>
      <c r="Y55" s="121"/>
    </row>
    <row r="56" spans="1:25" ht="12.75">
      <c r="A56" s="121"/>
      <c r="B56" s="121" t="s">
        <v>514</v>
      </c>
      <c r="C56" s="121" t="s">
        <v>763</v>
      </c>
      <c r="D56" s="121" t="s">
        <v>94</v>
      </c>
      <c r="I56" s="209"/>
      <c r="J56" s="210"/>
      <c r="K56" s="211"/>
      <c r="L56" s="121"/>
      <c r="M56" s="211"/>
      <c r="N56" s="121"/>
      <c r="O56" s="211"/>
      <c r="P56" s="121"/>
      <c r="Q56" s="211"/>
      <c r="R56" s="121"/>
      <c r="S56" s="211"/>
      <c r="T56" s="121"/>
      <c r="U56" s="211"/>
      <c r="V56" s="212"/>
      <c r="W56" s="212"/>
      <c r="X56" s="212"/>
      <c r="Y56" s="121"/>
    </row>
    <row r="57" spans="1:25" ht="12.75">
      <c r="A57" s="121"/>
      <c r="B57" s="121" t="s">
        <v>395</v>
      </c>
      <c r="C57" s="121" t="s">
        <v>763</v>
      </c>
      <c r="D57" s="121" t="s">
        <v>94</v>
      </c>
      <c r="I57" s="209"/>
      <c r="J57" s="210"/>
      <c r="K57" s="211"/>
      <c r="L57" s="121"/>
      <c r="M57" s="211"/>
      <c r="N57" s="121"/>
      <c r="O57" s="211"/>
      <c r="P57" s="121"/>
      <c r="Q57" s="211"/>
      <c r="R57" s="121"/>
      <c r="S57" s="211"/>
      <c r="T57" s="121"/>
      <c r="U57" s="211"/>
      <c r="V57" s="212"/>
      <c r="W57" s="212"/>
      <c r="X57" s="212"/>
      <c r="Y57" s="121"/>
    </row>
    <row r="58" spans="1:25" ht="12.75">
      <c r="A58" s="121"/>
      <c r="B58" s="121" t="s">
        <v>292</v>
      </c>
      <c r="C58" s="121" t="s">
        <v>763</v>
      </c>
      <c r="D58" s="121" t="s">
        <v>94</v>
      </c>
      <c r="I58" s="209"/>
      <c r="J58" s="210"/>
      <c r="K58" s="211"/>
      <c r="L58" s="121"/>
      <c r="M58" s="211"/>
      <c r="N58" s="121"/>
      <c r="O58" s="211"/>
      <c r="P58" s="121"/>
      <c r="Q58" s="211"/>
      <c r="R58" s="121"/>
      <c r="S58" s="211"/>
      <c r="T58" s="121"/>
      <c r="U58" s="211"/>
      <c r="V58" s="212"/>
      <c r="W58" s="212"/>
      <c r="X58" s="212"/>
      <c r="Y58" s="121"/>
    </row>
    <row r="59" spans="1:25" ht="12.75">
      <c r="A59" s="121"/>
      <c r="B59" s="121" t="s">
        <v>18</v>
      </c>
      <c r="C59" s="121" t="s">
        <v>763</v>
      </c>
      <c r="D59" s="121" t="s">
        <v>94</v>
      </c>
      <c r="I59" s="209"/>
      <c r="J59" s="210"/>
      <c r="K59" s="211"/>
      <c r="L59" s="121"/>
      <c r="M59" s="211"/>
      <c r="N59" s="121"/>
      <c r="O59" s="211"/>
      <c r="P59" s="121"/>
      <c r="Q59" s="211"/>
      <c r="R59" s="121"/>
      <c r="S59" s="211"/>
      <c r="T59" s="121"/>
      <c r="U59" s="211"/>
      <c r="V59" s="212"/>
      <c r="W59" s="212"/>
      <c r="X59" s="212"/>
      <c r="Y59" s="121"/>
    </row>
    <row r="60" spans="1:25" ht="12.75">
      <c r="A60" s="121"/>
      <c r="B60" s="121" t="s">
        <v>426</v>
      </c>
      <c r="C60" s="121" t="s">
        <v>763</v>
      </c>
      <c r="D60" s="121" t="s">
        <v>94</v>
      </c>
      <c r="I60" s="209"/>
      <c r="J60" s="210"/>
      <c r="K60" s="211"/>
      <c r="L60" s="121"/>
      <c r="M60" s="211"/>
      <c r="N60" s="121"/>
      <c r="O60" s="211"/>
      <c r="P60" s="121"/>
      <c r="Q60" s="211"/>
      <c r="R60" s="121"/>
      <c r="S60" s="211"/>
      <c r="T60" s="121"/>
      <c r="U60" s="211"/>
      <c r="V60" s="212"/>
      <c r="W60" s="212"/>
      <c r="X60" s="212"/>
      <c r="Y60" s="121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</sheetData>
  <sheetProtection/>
  <mergeCells count="5">
    <mergeCell ref="E9:H9"/>
    <mergeCell ref="E27:H27"/>
    <mergeCell ref="A1:J1"/>
    <mergeCell ref="A2:J2"/>
    <mergeCell ref="A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8"/>
  <sheetViews>
    <sheetView zoomScalePageLayoutView="0" workbookViewId="0" topLeftCell="A1">
      <selection activeCell="N36" sqref="N36"/>
    </sheetView>
  </sheetViews>
  <sheetFormatPr defaultColWidth="9.00390625" defaultRowHeight="12.75"/>
  <cols>
    <col min="1" max="1" width="16.625" style="5" customWidth="1"/>
    <col min="2" max="2" width="11.125" style="0" customWidth="1"/>
    <col min="3" max="3" width="19.25390625" style="0" customWidth="1"/>
    <col min="4" max="4" width="21.875" style="0" customWidth="1"/>
    <col min="5" max="5" width="7.375" style="0" customWidth="1"/>
    <col min="6" max="7" width="6.00390625" style="0" customWidth="1"/>
    <col min="8" max="8" width="10.125" style="0" customWidth="1"/>
    <col min="10" max="10" width="7.00390625" style="0" customWidth="1"/>
    <col min="11" max="11" width="8.625" style="0" customWidth="1"/>
  </cols>
  <sheetData>
    <row r="1" ht="12.75">
      <c r="C1" t="s">
        <v>0</v>
      </c>
    </row>
    <row r="3" spans="2:11" ht="111.75" customHeight="1">
      <c r="B3" s="255" t="s">
        <v>11</v>
      </c>
      <c r="C3" s="255"/>
      <c r="D3" s="255"/>
      <c r="E3" s="255"/>
      <c r="F3" s="255"/>
      <c r="G3" s="255"/>
      <c r="H3" s="255"/>
      <c r="I3" s="255"/>
      <c r="J3" s="255"/>
      <c r="K3" s="255"/>
    </row>
    <row r="4" ht="13.5" customHeight="1">
      <c r="B4" t="s">
        <v>27</v>
      </c>
    </row>
    <row r="5" spans="2:11" ht="12.7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" t="s">
        <v>8</v>
      </c>
      <c r="J5" s="6" t="s">
        <v>9</v>
      </c>
      <c r="K5" s="6" t="s">
        <v>10</v>
      </c>
    </row>
    <row r="7" spans="1:11" ht="15.75">
      <c r="A7" s="9" t="s">
        <v>94</v>
      </c>
      <c r="B7" s="1" t="str">
        <f>LEFT(A7,5)</f>
        <v>мл</v>
      </c>
      <c r="C7" s="1">
        <f>MID(A7,6,25)</f>
      </c>
      <c r="D7" s="1">
        <f>MID(A7,32,21)</f>
      </c>
      <c r="E7" s="1">
        <f>MID(A7,53,5)</f>
      </c>
      <c r="F7" s="1">
        <f>MID(A7,58,4)</f>
      </c>
      <c r="G7" s="1">
        <f>MID(A7,63,4)</f>
      </c>
      <c r="H7" s="2">
        <f>MID(A7,68,9)</f>
      </c>
      <c r="I7" s="2">
        <f>MID(A7,78,5)</f>
      </c>
      <c r="J7" s="2">
        <f>MID(A7,84,5)</f>
      </c>
      <c r="K7" s="2">
        <f>MID(A7,94,5)</f>
      </c>
    </row>
    <row r="8" spans="1:11" ht="12.75">
      <c r="A8"/>
      <c r="B8" s="1">
        <f aca="true" t="shared" si="0" ref="B8:B71">LEFT(A8,5)</f>
      </c>
      <c r="C8" s="1">
        <f>MID(A8,6,25)</f>
      </c>
      <c r="D8" s="1">
        <f>MID(A8,32,21)</f>
      </c>
      <c r="E8" s="1">
        <f>MID(A8,53,5)</f>
      </c>
      <c r="F8" s="1">
        <f>MID(A8,59,4)</f>
      </c>
      <c r="G8" s="1">
        <f>MID(A8,63,4)</f>
      </c>
      <c r="H8" s="2">
        <f>MID(A8,68,8)</f>
      </c>
      <c r="I8" s="2">
        <f>MID(A8,78,5)</f>
      </c>
      <c r="J8" s="2">
        <f>MID(A8,84,5)</f>
      </c>
      <c r="K8" s="2">
        <f>MID(A8,94,5)</f>
      </c>
    </row>
    <row r="9" spans="1:11" ht="15">
      <c r="A9" s="10" t="s">
        <v>71</v>
      </c>
      <c r="B9" s="1" t="str">
        <f t="shared" si="0"/>
        <v>№п/п </v>
      </c>
      <c r="C9" s="1" t="str">
        <f>MID(A9,6,25)</f>
        <v>Фамилия, имя             </v>
      </c>
      <c r="D9" s="1" t="str">
        <f>MID(A9,32,21)</f>
        <v>Коллектив            </v>
      </c>
      <c r="E9" s="1" t="str">
        <f>MID(A9,53,5)</f>
        <v>Квал </v>
      </c>
      <c r="F9" s="1" t="str">
        <f>MID(A9,58,5)</f>
        <v>Номер</v>
      </c>
      <c r="G9" s="1" t="str">
        <f>MID(A9,63,4)</f>
        <v> ГР </v>
      </c>
      <c r="H9" s="2" t="str">
        <f>MID(A9,68,8)</f>
        <v> Результ</v>
      </c>
      <c r="I9" s="2" t="str">
        <f>MID(A9,78,5)</f>
        <v> Мест</v>
      </c>
      <c r="J9" s="2" t="s">
        <v>26</v>
      </c>
      <c r="K9" s="2">
        <f>MID(A9,94,5)</f>
      </c>
    </row>
    <row r="10" spans="1:11" ht="15">
      <c r="A10" s="11" t="s">
        <v>95</v>
      </c>
      <c r="B10" s="1" t="str">
        <f t="shared" si="0"/>
        <v>   1 </v>
      </c>
      <c r="C10" s="1" t="str">
        <f>MID(A10,6,25)</f>
        <v>Смирнова Катя            </v>
      </c>
      <c r="D10" s="1" t="str">
        <f>MID(A10,32,21)</f>
        <v>СОШ 41               </v>
      </c>
      <c r="E10" s="1" t="str">
        <f>MID(A10,53,5)</f>
        <v>     </v>
      </c>
      <c r="F10" s="1" t="str">
        <f aca="true" t="shared" si="1" ref="F10:F73">MID(A10,58,5)</f>
        <v> 122 </v>
      </c>
      <c r="G10" s="1" t="str">
        <f>MID(A10,63,4)</f>
        <v>    </v>
      </c>
      <c r="H10" s="2" t="str">
        <f>MID(A10,68,8)</f>
        <v>00:04:50</v>
      </c>
      <c r="I10" s="2" t="str">
        <f>MID(A10,79,6)</f>
        <v>   1 </v>
      </c>
      <c r="J10" s="2">
        <f>MID(A10,89,5)</f>
      </c>
      <c r="K10" s="2">
        <f>MID(A10,94,5)</f>
      </c>
    </row>
    <row r="11" spans="1:11" ht="15">
      <c r="A11" s="11" t="s">
        <v>96</v>
      </c>
      <c r="B11" s="1" t="str">
        <f t="shared" si="0"/>
        <v>   2 </v>
      </c>
      <c r="C11" s="1" t="str">
        <f aca="true" t="shared" si="2" ref="C11:C74">MID(A11,6,25)</f>
        <v>Сенюкович Егор           </v>
      </c>
      <c r="D11" s="1" t="str">
        <f aca="true" t="shared" si="3" ref="D11:D74">MID(A11,32,21)</f>
        <v>Абрис 1              </v>
      </c>
      <c r="E11" s="1" t="str">
        <f aca="true" t="shared" si="4" ref="E11:E74">MID(A11,53,5)</f>
        <v>     </v>
      </c>
      <c r="F11" s="1" t="str">
        <f t="shared" si="1"/>
        <v> 112 </v>
      </c>
      <c r="G11" s="1" t="str">
        <f aca="true" t="shared" si="5" ref="G11:G74">MID(A11,63,4)</f>
        <v>    </v>
      </c>
      <c r="H11" s="2" t="str">
        <f aca="true" t="shared" si="6" ref="H11:H74">MID(A11,68,8)</f>
        <v>00:06:09</v>
      </c>
      <c r="I11" s="2" t="str">
        <f aca="true" t="shared" si="7" ref="I11:I74">MID(A11,79,6)</f>
        <v>   2 </v>
      </c>
      <c r="J11" s="2">
        <f aca="true" t="shared" si="8" ref="J11:J74">MID(A11,89,5)</f>
      </c>
      <c r="K11" s="2">
        <f aca="true" t="shared" si="9" ref="K11:K74">MID(A11,94,5)</f>
      </c>
    </row>
    <row r="12" spans="1:11" ht="15">
      <c r="A12" s="11" t="s">
        <v>97</v>
      </c>
      <c r="B12" s="1" t="str">
        <f t="shared" si="0"/>
        <v>   3 </v>
      </c>
      <c r="C12" s="1" t="str">
        <f t="shared" si="2"/>
        <v>Магомедов Айгуб          </v>
      </c>
      <c r="D12" s="1" t="str">
        <f t="shared" si="3"/>
        <v>СОШ 25               </v>
      </c>
      <c r="E12" s="1" t="str">
        <f t="shared" si="4"/>
        <v>     </v>
      </c>
      <c r="F12" s="1" t="str">
        <f t="shared" si="1"/>
        <v> 197 </v>
      </c>
      <c r="G12" s="1" t="str">
        <f t="shared" si="5"/>
        <v>    </v>
      </c>
      <c r="H12" s="2" t="str">
        <f t="shared" si="6"/>
        <v>00:06:39</v>
      </c>
      <c r="I12" s="2" t="str">
        <f t="shared" si="7"/>
        <v>   3 </v>
      </c>
      <c r="J12" s="2">
        <f t="shared" si="8"/>
      </c>
      <c r="K12" s="2">
        <f t="shared" si="9"/>
      </c>
    </row>
    <row r="13" spans="1:11" ht="15">
      <c r="A13" s="11" t="s">
        <v>98</v>
      </c>
      <c r="B13" s="1" t="str">
        <f t="shared" si="0"/>
        <v>   4 </v>
      </c>
      <c r="C13" s="1" t="str">
        <f t="shared" si="2"/>
        <v>Кабилова Ситора          </v>
      </c>
      <c r="D13" s="1" t="str">
        <f t="shared" si="3"/>
        <v>Абрис 1              </v>
      </c>
      <c r="E13" s="1" t="str">
        <f t="shared" si="4"/>
        <v>     </v>
      </c>
      <c r="F13" s="1" t="str">
        <f t="shared" si="1"/>
        <v> 110 </v>
      </c>
      <c r="G13" s="1" t="str">
        <f t="shared" si="5"/>
        <v>    </v>
      </c>
      <c r="H13" s="2" t="str">
        <f t="shared" si="6"/>
        <v>00:06:46</v>
      </c>
      <c r="I13" s="2" t="str">
        <f t="shared" si="7"/>
        <v>   4 </v>
      </c>
      <c r="J13" s="2">
        <f t="shared" si="8"/>
      </c>
      <c r="K13" s="2">
        <f t="shared" si="9"/>
      </c>
    </row>
    <row r="14" spans="1:11" ht="15">
      <c r="A14" s="11" t="s">
        <v>99</v>
      </c>
      <c r="B14" s="1" t="str">
        <f t="shared" si="0"/>
        <v>   5 </v>
      </c>
      <c r="C14" s="1" t="str">
        <f t="shared" si="2"/>
        <v>Чижов Захар              </v>
      </c>
      <c r="D14" s="1" t="str">
        <f t="shared" si="3"/>
        <v>СОШ 33-2             </v>
      </c>
      <c r="E14" s="1" t="str">
        <f t="shared" si="4"/>
        <v>     </v>
      </c>
      <c r="F14" s="1" t="str">
        <f t="shared" si="1"/>
        <v> 180 </v>
      </c>
      <c r="G14" s="1" t="str">
        <f t="shared" si="5"/>
        <v>    </v>
      </c>
      <c r="H14" s="2" t="str">
        <f t="shared" si="6"/>
        <v>00:06:56</v>
      </c>
      <c r="I14" s="2" t="str">
        <f t="shared" si="7"/>
        <v>   5 </v>
      </c>
      <c r="J14" s="2">
        <f t="shared" si="8"/>
      </c>
      <c r="K14" s="2">
        <f t="shared" si="9"/>
      </c>
    </row>
    <row r="15" spans="1:11" ht="15">
      <c r="A15" s="11" t="s">
        <v>100</v>
      </c>
      <c r="B15" s="1" t="str">
        <f t="shared" si="0"/>
        <v>   6 </v>
      </c>
      <c r="C15" s="1" t="str">
        <f t="shared" si="2"/>
        <v>Потемкина Ксения         </v>
      </c>
      <c r="D15" s="1" t="str">
        <f t="shared" si="3"/>
        <v>СОШ 11               </v>
      </c>
      <c r="E15" s="1" t="str">
        <f t="shared" si="4"/>
        <v>     </v>
      </c>
      <c r="F15" s="1" t="str">
        <f t="shared" si="1"/>
        <v> 136 </v>
      </c>
      <c r="G15" s="1" t="str">
        <f t="shared" si="5"/>
        <v>    </v>
      </c>
      <c r="H15" s="2" t="str">
        <f t="shared" si="6"/>
        <v>00:06:57</v>
      </c>
      <c r="I15" s="2" t="str">
        <f t="shared" si="7"/>
        <v>   6 </v>
      </c>
      <c r="J15" s="2">
        <f t="shared" si="8"/>
      </c>
      <c r="K15" s="2">
        <f t="shared" si="9"/>
      </c>
    </row>
    <row r="16" spans="1:11" ht="15">
      <c r="A16" s="11" t="s">
        <v>101</v>
      </c>
      <c r="B16" s="1" t="str">
        <f t="shared" si="0"/>
        <v>   7 </v>
      </c>
      <c r="C16" s="1" t="str">
        <f t="shared" si="2"/>
        <v>Голованов Егор           </v>
      </c>
      <c r="D16" s="1" t="str">
        <f t="shared" si="3"/>
        <v>СОШ 33-2             </v>
      </c>
      <c r="E16" s="1" t="str">
        <f t="shared" si="4"/>
        <v>     </v>
      </c>
      <c r="F16" s="1" t="str">
        <f t="shared" si="1"/>
        <v> 178 </v>
      </c>
      <c r="G16" s="1" t="str">
        <f t="shared" si="5"/>
        <v>    </v>
      </c>
      <c r="H16" s="2" t="str">
        <f t="shared" si="6"/>
        <v>00:06:57</v>
      </c>
      <c r="I16" s="2" t="str">
        <f t="shared" si="7"/>
        <v>   6 </v>
      </c>
      <c r="J16" s="2">
        <f t="shared" si="8"/>
      </c>
      <c r="K16" s="2">
        <f t="shared" si="9"/>
      </c>
    </row>
    <row r="17" spans="1:11" ht="15">
      <c r="A17" s="11" t="s">
        <v>102</v>
      </c>
      <c r="B17" s="1" t="str">
        <f t="shared" si="0"/>
        <v>   8 </v>
      </c>
      <c r="C17" s="1" t="str">
        <f t="shared" si="2"/>
        <v>Мамыкин Максим           </v>
      </c>
      <c r="D17" s="1" t="str">
        <f t="shared" si="3"/>
        <v>СОШ 33-2             </v>
      </c>
      <c r="E17" s="1" t="str">
        <f t="shared" si="4"/>
        <v>     </v>
      </c>
      <c r="F17" s="1" t="str">
        <f t="shared" si="1"/>
        <v> 183 </v>
      </c>
      <c r="G17" s="1" t="str">
        <f t="shared" si="5"/>
        <v>    </v>
      </c>
      <c r="H17" s="2" t="str">
        <f t="shared" si="6"/>
        <v>00:06:58</v>
      </c>
      <c r="I17" s="2" t="str">
        <f t="shared" si="7"/>
        <v>   8 </v>
      </c>
      <c r="J17" s="2">
        <f t="shared" si="8"/>
      </c>
      <c r="K17" s="2">
        <f t="shared" si="9"/>
      </c>
    </row>
    <row r="18" spans="1:11" ht="15">
      <c r="A18" s="11" t="s">
        <v>103</v>
      </c>
      <c r="B18" s="1" t="str">
        <f t="shared" si="0"/>
        <v>   9 </v>
      </c>
      <c r="C18" s="1" t="str">
        <f t="shared" si="2"/>
        <v>Толокнова Оля            </v>
      </c>
      <c r="D18" s="1" t="str">
        <f t="shared" si="3"/>
        <v>СОШ 25               </v>
      </c>
      <c r="E18" s="1" t="str">
        <f t="shared" si="4"/>
        <v>     </v>
      </c>
      <c r="F18" s="1" t="str">
        <f t="shared" si="1"/>
        <v> 194 </v>
      </c>
      <c r="G18" s="1" t="str">
        <f t="shared" si="5"/>
        <v>    </v>
      </c>
      <c r="H18" s="2" t="str">
        <f t="shared" si="6"/>
        <v>00:07:00</v>
      </c>
      <c r="I18" s="2" t="str">
        <f t="shared" si="7"/>
        <v>   9 </v>
      </c>
      <c r="J18" s="2">
        <f t="shared" si="8"/>
      </c>
      <c r="K18" s="2">
        <f t="shared" si="9"/>
      </c>
    </row>
    <row r="19" spans="1:11" ht="15">
      <c r="A19" s="11" t="s">
        <v>104</v>
      </c>
      <c r="B19" s="1" t="str">
        <f t="shared" si="0"/>
        <v>  10 </v>
      </c>
      <c r="C19" s="1" t="str">
        <f t="shared" si="2"/>
        <v>Смирнов Никита           </v>
      </c>
      <c r="D19" s="1" t="str">
        <f t="shared" si="3"/>
        <v>Абрис 1              </v>
      </c>
      <c r="E19" s="1" t="str">
        <f t="shared" si="4"/>
        <v>     </v>
      </c>
      <c r="F19" s="1" t="str">
        <f t="shared" si="1"/>
        <v> 111 </v>
      </c>
      <c r="G19" s="1" t="str">
        <f t="shared" si="5"/>
        <v>    </v>
      </c>
      <c r="H19" s="2" t="str">
        <f t="shared" si="6"/>
        <v>00:07:05</v>
      </c>
      <c r="I19" s="2" t="str">
        <f t="shared" si="7"/>
        <v>  10 </v>
      </c>
      <c r="J19" s="2">
        <f t="shared" si="8"/>
      </c>
      <c r="K19" s="2">
        <f t="shared" si="9"/>
      </c>
    </row>
    <row r="20" spans="1:11" ht="15">
      <c r="A20" s="11" t="s">
        <v>105</v>
      </c>
      <c r="B20" s="1" t="str">
        <f t="shared" si="0"/>
        <v>  11 </v>
      </c>
      <c r="C20" s="1" t="str">
        <f t="shared" si="2"/>
        <v>Игнатьев Никита          </v>
      </c>
      <c r="D20" s="1" t="str">
        <f t="shared" si="3"/>
        <v>СОШ 72               </v>
      </c>
      <c r="E20" s="1" t="str">
        <f t="shared" si="4"/>
        <v>     </v>
      </c>
      <c r="F20" s="1" t="str">
        <f t="shared" si="1"/>
        <v> 154 </v>
      </c>
      <c r="G20" s="1" t="str">
        <f t="shared" si="5"/>
        <v>    </v>
      </c>
      <c r="H20" s="2" t="str">
        <f t="shared" si="6"/>
        <v>00:07:07</v>
      </c>
      <c r="I20" s="2" t="str">
        <f t="shared" si="7"/>
        <v>  11 </v>
      </c>
      <c r="J20" s="2">
        <f t="shared" si="8"/>
      </c>
      <c r="K20" s="2">
        <f t="shared" si="9"/>
      </c>
    </row>
    <row r="21" spans="1:11" ht="15">
      <c r="A21" s="11" t="s">
        <v>106</v>
      </c>
      <c r="B21" s="1" t="str">
        <f t="shared" si="0"/>
        <v>  12 </v>
      </c>
      <c r="C21" s="1" t="str">
        <f t="shared" si="2"/>
        <v>Горячев Андрей           </v>
      </c>
      <c r="D21" s="1" t="str">
        <f t="shared" si="3"/>
        <v>СОШ 25               </v>
      </c>
      <c r="E21" s="1" t="str">
        <f t="shared" si="4"/>
        <v>     </v>
      </c>
      <c r="F21" s="1" t="str">
        <f t="shared" si="1"/>
        <v> 196 </v>
      </c>
      <c r="G21" s="1" t="str">
        <f t="shared" si="5"/>
        <v>    </v>
      </c>
      <c r="H21" s="2" t="str">
        <f t="shared" si="6"/>
        <v>00:07:08</v>
      </c>
      <c r="I21" s="2" t="str">
        <f t="shared" si="7"/>
        <v>  12 </v>
      </c>
      <c r="J21" s="2">
        <f t="shared" si="8"/>
      </c>
      <c r="K21" s="2">
        <f t="shared" si="9"/>
      </c>
    </row>
    <row r="22" spans="1:11" ht="15">
      <c r="A22" s="11" t="s">
        <v>107</v>
      </c>
      <c r="B22" s="1" t="str">
        <f t="shared" si="0"/>
        <v>  13 </v>
      </c>
      <c r="C22" s="1" t="str">
        <f t="shared" si="2"/>
        <v>Холопов Артем            </v>
      </c>
      <c r="D22" s="1" t="str">
        <f t="shared" si="3"/>
        <v>СОШ 33-2             </v>
      </c>
      <c r="E22" s="1" t="str">
        <f t="shared" si="4"/>
        <v>     </v>
      </c>
      <c r="F22" s="1" t="str">
        <f t="shared" si="1"/>
        <v> 179 </v>
      </c>
      <c r="G22" s="1" t="str">
        <f t="shared" si="5"/>
        <v>    </v>
      </c>
      <c r="H22" s="2" t="str">
        <f t="shared" si="6"/>
        <v>00:07:08</v>
      </c>
      <c r="I22" s="2" t="str">
        <f t="shared" si="7"/>
        <v>  12 </v>
      </c>
      <c r="J22" s="2">
        <f t="shared" si="8"/>
      </c>
      <c r="K22" s="2">
        <f t="shared" si="9"/>
      </c>
    </row>
    <row r="23" spans="1:11" ht="15">
      <c r="A23" s="11" t="s">
        <v>108</v>
      </c>
      <c r="B23" s="1" t="str">
        <f t="shared" si="0"/>
        <v>  14 </v>
      </c>
      <c r="C23" s="1" t="str">
        <f t="shared" si="2"/>
        <v>Молотов АНдрей           </v>
      </c>
      <c r="D23" s="1" t="str">
        <f t="shared" si="3"/>
        <v>Абрис 1              </v>
      </c>
      <c r="E23" s="1" t="str">
        <f t="shared" si="4"/>
        <v>     </v>
      </c>
      <c r="F23" s="1" t="str">
        <f t="shared" si="1"/>
        <v> 109 </v>
      </c>
      <c r="G23" s="1" t="str">
        <f t="shared" si="5"/>
        <v>    </v>
      </c>
      <c r="H23" s="2" t="str">
        <f t="shared" si="6"/>
        <v>00:07:11</v>
      </c>
      <c r="I23" s="2" t="str">
        <f t="shared" si="7"/>
        <v>  14 </v>
      </c>
      <c r="J23" s="2">
        <f t="shared" si="8"/>
      </c>
      <c r="K23" s="2">
        <f t="shared" si="9"/>
      </c>
    </row>
    <row r="24" spans="1:11" ht="15">
      <c r="A24" s="11" t="s">
        <v>109</v>
      </c>
      <c r="B24" s="1" t="str">
        <f t="shared" si="0"/>
        <v>  15 </v>
      </c>
      <c r="C24" s="1" t="str">
        <f t="shared" si="2"/>
        <v>Колесников Дмитрий       </v>
      </c>
      <c r="D24" s="1" t="str">
        <f t="shared" si="3"/>
        <v>СОШ 25               </v>
      </c>
      <c r="E24" s="1" t="str">
        <f t="shared" si="4"/>
        <v>     </v>
      </c>
      <c r="F24" s="1" t="str">
        <f t="shared" si="1"/>
        <v> 195 </v>
      </c>
      <c r="G24" s="1" t="str">
        <f t="shared" si="5"/>
        <v>    </v>
      </c>
      <c r="H24" s="2" t="str">
        <f t="shared" si="6"/>
        <v>00:07:14</v>
      </c>
      <c r="I24" s="2" t="str">
        <f t="shared" si="7"/>
        <v>  15 </v>
      </c>
      <c r="J24" s="2">
        <f t="shared" si="8"/>
      </c>
      <c r="K24" s="2">
        <f t="shared" si="9"/>
      </c>
    </row>
    <row r="25" spans="1:11" ht="15">
      <c r="A25" s="11" t="s">
        <v>110</v>
      </c>
      <c r="B25" s="1" t="str">
        <f t="shared" si="0"/>
        <v>  16 </v>
      </c>
      <c r="C25" s="1" t="str">
        <f t="shared" si="2"/>
        <v>Романова Настя           </v>
      </c>
      <c r="D25" s="1" t="str">
        <f t="shared" si="3"/>
        <v>Абрис 1              </v>
      </c>
      <c r="E25" s="1" t="str">
        <f t="shared" si="4"/>
        <v>     </v>
      </c>
      <c r="F25" s="1" t="str">
        <f t="shared" si="1"/>
        <v> 113 </v>
      </c>
      <c r="G25" s="1" t="str">
        <f t="shared" si="5"/>
        <v>    </v>
      </c>
      <c r="H25" s="2" t="str">
        <f t="shared" si="6"/>
        <v>00:07:18</v>
      </c>
      <c r="I25" s="2" t="str">
        <f t="shared" si="7"/>
        <v>  16 </v>
      </c>
      <c r="J25" s="2">
        <f t="shared" si="8"/>
      </c>
      <c r="K25" s="2">
        <f t="shared" si="9"/>
      </c>
    </row>
    <row r="26" spans="1:11" ht="15">
      <c r="A26" s="11" t="s">
        <v>111</v>
      </c>
      <c r="B26" s="1" t="str">
        <f t="shared" si="0"/>
        <v>  17 </v>
      </c>
      <c r="C26" s="1" t="str">
        <f t="shared" si="2"/>
        <v>Акмерова Алина           </v>
      </c>
      <c r="D26" s="1" t="str">
        <f t="shared" si="3"/>
        <v>СОШ 72               </v>
      </c>
      <c r="E26" s="1" t="str">
        <f t="shared" si="4"/>
        <v>     </v>
      </c>
      <c r="F26" s="1" t="str">
        <f t="shared" si="1"/>
        <v> 153 </v>
      </c>
      <c r="G26" s="1" t="str">
        <f t="shared" si="5"/>
        <v>    </v>
      </c>
      <c r="H26" s="2" t="str">
        <f t="shared" si="6"/>
        <v>00:07:20</v>
      </c>
      <c r="I26" s="2" t="str">
        <f t="shared" si="7"/>
        <v>  17 </v>
      </c>
      <c r="J26" s="2">
        <f t="shared" si="8"/>
      </c>
      <c r="K26" s="2">
        <f t="shared" si="9"/>
      </c>
    </row>
    <row r="27" spans="1:11" ht="15">
      <c r="A27" s="11" t="s">
        <v>112</v>
      </c>
      <c r="B27" s="1" t="str">
        <f t="shared" si="0"/>
        <v>  18 </v>
      </c>
      <c r="C27" s="1" t="str">
        <f t="shared" si="2"/>
        <v>Тагнибедин Максим        </v>
      </c>
      <c r="D27" s="1" t="str">
        <f t="shared" si="3"/>
        <v>СОШ 76               </v>
      </c>
      <c r="E27" s="1" t="str">
        <f t="shared" si="4"/>
        <v>     </v>
      </c>
      <c r="F27" s="1" t="str">
        <f t="shared" si="1"/>
        <v> 143 </v>
      </c>
      <c r="G27" s="1" t="str">
        <f t="shared" si="5"/>
        <v>    </v>
      </c>
      <c r="H27" s="2" t="str">
        <f t="shared" si="6"/>
        <v>00:07:27</v>
      </c>
      <c r="I27" s="2" t="str">
        <f t="shared" si="7"/>
        <v>  18 </v>
      </c>
      <c r="J27" s="2">
        <f t="shared" si="8"/>
      </c>
      <c r="K27" s="2">
        <f t="shared" si="9"/>
      </c>
    </row>
    <row r="28" spans="1:11" ht="15">
      <c r="A28" s="11" t="s">
        <v>113</v>
      </c>
      <c r="B28" s="1" t="str">
        <f t="shared" si="0"/>
        <v>  19 </v>
      </c>
      <c r="C28" s="1" t="str">
        <f t="shared" si="2"/>
        <v>Баранова Яна             </v>
      </c>
      <c r="D28" s="1" t="str">
        <f t="shared" si="3"/>
        <v>Абрис 1              </v>
      </c>
      <c r="E28" s="1" t="str">
        <f t="shared" si="4"/>
        <v>     </v>
      </c>
      <c r="F28" s="1" t="str">
        <f t="shared" si="1"/>
        <v> 108 </v>
      </c>
      <c r="G28" s="1" t="str">
        <f t="shared" si="5"/>
        <v>    </v>
      </c>
      <c r="H28" s="2" t="str">
        <f t="shared" si="6"/>
        <v>00:07:35</v>
      </c>
      <c r="I28" s="2" t="str">
        <f t="shared" si="7"/>
        <v>  19 </v>
      </c>
      <c r="J28" s="2">
        <f t="shared" si="8"/>
      </c>
      <c r="K28" s="2">
        <f t="shared" si="9"/>
      </c>
    </row>
    <row r="29" spans="1:11" ht="15">
      <c r="A29" s="11" t="s">
        <v>114</v>
      </c>
      <c r="B29" s="1" t="str">
        <f t="shared" si="0"/>
        <v>  20 </v>
      </c>
      <c r="C29" s="1" t="str">
        <f t="shared" si="2"/>
        <v>Пайколайнен Саша         </v>
      </c>
      <c r="D29" s="1" t="str">
        <f t="shared" si="3"/>
        <v>СОШ 33-2             </v>
      </c>
      <c r="E29" s="1" t="str">
        <f t="shared" si="4"/>
        <v>     </v>
      </c>
      <c r="F29" s="1" t="str">
        <f t="shared" si="1"/>
        <v> 181 </v>
      </c>
      <c r="G29" s="1" t="str">
        <f t="shared" si="5"/>
        <v>    </v>
      </c>
      <c r="H29" s="2" t="str">
        <f t="shared" si="6"/>
        <v>00:07:37</v>
      </c>
      <c r="I29" s="2" t="str">
        <f t="shared" si="7"/>
        <v>  20 </v>
      </c>
      <c r="J29" s="2">
        <f t="shared" si="8"/>
      </c>
      <c r="K29" s="2">
        <f t="shared" si="9"/>
      </c>
    </row>
    <row r="30" spans="1:11" ht="15">
      <c r="A30" s="11" t="s">
        <v>115</v>
      </c>
      <c r="B30" s="1" t="str">
        <f t="shared" si="0"/>
        <v>  21 </v>
      </c>
      <c r="C30" s="1" t="str">
        <f t="shared" si="2"/>
        <v>Ерисовская Мария         </v>
      </c>
      <c r="D30" s="1" t="str">
        <f t="shared" si="3"/>
        <v>СОШ 49               </v>
      </c>
      <c r="E30" s="1" t="str">
        <f t="shared" si="4"/>
        <v>     </v>
      </c>
      <c r="F30" s="1" t="str">
        <f t="shared" si="1"/>
        <v> 132 </v>
      </c>
      <c r="G30" s="1" t="str">
        <f t="shared" si="5"/>
        <v>    </v>
      </c>
      <c r="H30" s="2" t="str">
        <f t="shared" si="6"/>
        <v>00:07:41</v>
      </c>
      <c r="I30" s="2" t="str">
        <f t="shared" si="7"/>
        <v>  21 </v>
      </c>
      <c r="J30" s="2">
        <f t="shared" si="8"/>
      </c>
      <c r="K30" s="2">
        <f t="shared" si="9"/>
      </c>
    </row>
    <row r="31" spans="1:11" ht="15">
      <c r="A31" s="11" t="s">
        <v>116</v>
      </c>
      <c r="B31" s="1" t="str">
        <f t="shared" si="0"/>
        <v>  22 </v>
      </c>
      <c r="C31" s="1" t="str">
        <f t="shared" si="2"/>
        <v>Красников Илья           </v>
      </c>
      <c r="D31" s="1" t="str">
        <f t="shared" si="3"/>
        <v>СОШ 49               </v>
      </c>
      <c r="E31" s="1" t="str">
        <f t="shared" si="4"/>
        <v>     </v>
      </c>
      <c r="F31" s="1" t="str">
        <f t="shared" si="1"/>
        <v> 131 </v>
      </c>
      <c r="G31" s="1" t="str">
        <f t="shared" si="5"/>
        <v>    </v>
      </c>
      <c r="H31" s="2" t="str">
        <f t="shared" si="6"/>
        <v>00:07:46</v>
      </c>
      <c r="I31" s="2" t="str">
        <f t="shared" si="7"/>
        <v>  22 </v>
      </c>
      <c r="J31" s="2">
        <f t="shared" si="8"/>
      </c>
      <c r="K31" s="2">
        <f t="shared" si="9"/>
      </c>
    </row>
    <row r="32" spans="1:11" ht="15">
      <c r="A32" s="11" t="s">
        <v>117</v>
      </c>
      <c r="B32" s="1" t="str">
        <f t="shared" si="0"/>
        <v>  23 </v>
      </c>
      <c r="C32" s="1" t="str">
        <f t="shared" si="2"/>
        <v>Орлов Михаил             </v>
      </c>
      <c r="D32" s="1" t="str">
        <f t="shared" si="3"/>
        <v>СОШ 11               </v>
      </c>
      <c r="E32" s="1" t="str">
        <f t="shared" si="4"/>
        <v>     </v>
      </c>
      <c r="F32" s="1" t="str">
        <f t="shared" si="1"/>
        <v> 141 </v>
      </c>
      <c r="G32" s="1" t="str">
        <f t="shared" si="5"/>
        <v>    </v>
      </c>
      <c r="H32" s="2" t="str">
        <f t="shared" si="6"/>
        <v>00:07:47</v>
      </c>
      <c r="I32" s="2" t="str">
        <f t="shared" si="7"/>
        <v>  23 </v>
      </c>
      <c r="J32" s="2">
        <f t="shared" si="8"/>
      </c>
      <c r="K32" s="2">
        <f t="shared" si="9"/>
      </c>
    </row>
    <row r="33" spans="1:11" ht="15">
      <c r="A33" s="11" t="s">
        <v>118</v>
      </c>
      <c r="B33" s="1" t="str">
        <f t="shared" si="0"/>
        <v>  24 </v>
      </c>
      <c r="C33" s="1" t="str">
        <f t="shared" si="2"/>
        <v>Новиков Андрей           </v>
      </c>
      <c r="D33" s="1" t="str">
        <f t="shared" si="3"/>
        <v>Абрис 2              </v>
      </c>
      <c r="E33" s="1" t="str">
        <f t="shared" si="4"/>
        <v>     </v>
      </c>
      <c r="F33" s="1" t="str">
        <f t="shared" si="1"/>
        <v> 119 </v>
      </c>
      <c r="G33" s="1" t="str">
        <f t="shared" si="5"/>
        <v>    </v>
      </c>
      <c r="H33" s="2" t="str">
        <f t="shared" si="6"/>
        <v>00:07:50</v>
      </c>
      <c r="I33" s="2" t="str">
        <f t="shared" si="7"/>
        <v>  24 </v>
      </c>
      <c r="J33" s="2">
        <f t="shared" si="8"/>
      </c>
      <c r="K33" s="2">
        <f t="shared" si="9"/>
      </c>
    </row>
    <row r="34" spans="1:11" ht="15">
      <c r="A34" s="11" t="s">
        <v>119</v>
      </c>
      <c r="B34" s="1" t="str">
        <f t="shared" si="0"/>
        <v>  25 </v>
      </c>
      <c r="C34" s="1" t="str">
        <f t="shared" si="2"/>
        <v>Амрахов Санд             </v>
      </c>
      <c r="D34" s="1" t="str">
        <f t="shared" si="3"/>
        <v>СОШ 11               </v>
      </c>
      <c r="E34" s="1" t="str">
        <f t="shared" si="4"/>
        <v>     </v>
      </c>
      <c r="F34" s="1" t="str">
        <f t="shared" si="1"/>
        <v> 140 </v>
      </c>
      <c r="G34" s="1" t="str">
        <f t="shared" si="5"/>
        <v>    </v>
      </c>
      <c r="H34" s="2" t="str">
        <f t="shared" si="6"/>
        <v>00:07:52</v>
      </c>
      <c r="I34" s="2" t="str">
        <f t="shared" si="7"/>
        <v>  25 </v>
      </c>
      <c r="J34" s="2">
        <f t="shared" si="8"/>
      </c>
      <c r="K34" s="2">
        <f t="shared" si="9"/>
      </c>
    </row>
    <row r="35" spans="1:11" ht="15">
      <c r="A35" s="11" t="s">
        <v>120</v>
      </c>
      <c r="B35" s="1" t="str">
        <f t="shared" si="0"/>
        <v>  26 </v>
      </c>
      <c r="C35" s="1" t="str">
        <f t="shared" si="2"/>
        <v>Жарова Лера              </v>
      </c>
      <c r="D35" s="1" t="str">
        <f t="shared" si="3"/>
        <v>СОШ 33-2             </v>
      </c>
      <c r="E35" s="1" t="str">
        <f t="shared" si="4"/>
        <v>     </v>
      </c>
      <c r="F35" s="1" t="str">
        <f t="shared" si="1"/>
        <v> 182 </v>
      </c>
      <c r="G35" s="1" t="str">
        <f t="shared" si="5"/>
        <v>    </v>
      </c>
      <c r="H35" s="2" t="str">
        <f t="shared" si="6"/>
        <v>00:07:52</v>
      </c>
      <c r="I35" s="2" t="str">
        <f t="shared" si="7"/>
        <v>  25 </v>
      </c>
      <c r="J35" s="2">
        <f t="shared" si="8"/>
      </c>
      <c r="K35" s="2">
        <f t="shared" si="9"/>
      </c>
    </row>
    <row r="36" spans="1:11" ht="15">
      <c r="A36" s="11" t="s">
        <v>121</v>
      </c>
      <c r="B36" s="1" t="str">
        <f t="shared" si="0"/>
        <v>  27 </v>
      </c>
      <c r="C36" s="1" t="str">
        <f t="shared" si="2"/>
        <v>Смирнов Никита           </v>
      </c>
      <c r="D36" s="1" t="str">
        <f t="shared" si="3"/>
        <v>СОШ 41               </v>
      </c>
      <c r="E36" s="1" t="str">
        <f t="shared" si="4"/>
        <v>     </v>
      </c>
      <c r="F36" s="1" t="str">
        <f t="shared" si="1"/>
        <v> 125 </v>
      </c>
      <c r="G36" s="1" t="str">
        <f t="shared" si="5"/>
        <v>    </v>
      </c>
      <c r="H36" s="2" t="str">
        <f t="shared" si="6"/>
        <v>00:07:53</v>
      </c>
      <c r="I36" s="2" t="str">
        <f t="shared" si="7"/>
        <v>  27 </v>
      </c>
      <c r="J36" s="2">
        <f t="shared" si="8"/>
      </c>
      <c r="K36" s="2">
        <f t="shared" si="9"/>
      </c>
    </row>
    <row r="37" spans="1:11" ht="15">
      <c r="A37" s="11" t="s">
        <v>122</v>
      </c>
      <c r="B37" s="1" t="str">
        <f t="shared" si="0"/>
        <v>  28 </v>
      </c>
      <c r="C37" s="1" t="str">
        <f t="shared" si="2"/>
        <v>Жулковский Павел         </v>
      </c>
      <c r="D37" s="1" t="str">
        <f t="shared" si="3"/>
        <v>СОШ 72               </v>
      </c>
      <c r="E37" s="1" t="str">
        <f t="shared" si="4"/>
        <v>     </v>
      </c>
      <c r="F37" s="1" t="str">
        <f t="shared" si="1"/>
        <v> 150 </v>
      </c>
      <c r="G37" s="1" t="str">
        <f t="shared" si="5"/>
        <v>    </v>
      </c>
      <c r="H37" s="2" t="str">
        <f t="shared" si="6"/>
        <v>00:07:57</v>
      </c>
      <c r="I37" s="2" t="str">
        <f t="shared" si="7"/>
        <v>  28 </v>
      </c>
      <c r="J37" s="2">
        <f t="shared" si="8"/>
      </c>
      <c r="K37" s="2">
        <f t="shared" si="9"/>
      </c>
    </row>
    <row r="38" spans="1:11" ht="15">
      <c r="A38" s="11" t="s">
        <v>123</v>
      </c>
      <c r="B38" s="1" t="str">
        <f t="shared" si="0"/>
        <v>  29 </v>
      </c>
      <c r="C38" s="1" t="str">
        <f t="shared" si="2"/>
        <v>Астсин Артур             </v>
      </c>
      <c r="D38" s="1" t="str">
        <f t="shared" si="3"/>
        <v>СОШ 72               </v>
      </c>
      <c r="E38" s="1" t="str">
        <f t="shared" si="4"/>
        <v>     </v>
      </c>
      <c r="F38" s="1" t="str">
        <f t="shared" si="1"/>
        <v> 151 </v>
      </c>
      <c r="G38" s="1" t="str">
        <f t="shared" si="5"/>
        <v>    </v>
      </c>
      <c r="H38" s="2" t="str">
        <f t="shared" si="6"/>
        <v>00:07:58</v>
      </c>
      <c r="I38" s="2" t="str">
        <f t="shared" si="7"/>
        <v>  29 </v>
      </c>
      <c r="J38" s="2">
        <f t="shared" si="8"/>
      </c>
      <c r="K38" s="2">
        <f t="shared" si="9"/>
      </c>
    </row>
    <row r="39" spans="1:11" ht="15">
      <c r="A39" s="11" t="s">
        <v>124</v>
      </c>
      <c r="B39" s="1" t="str">
        <f t="shared" si="0"/>
        <v>  30 </v>
      </c>
      <c r="C39" s="1" t="str">
        <f t="shared" si="2"/>
        <v>4                        </v>
      </c>
      <c r="D39" s="1" t="str">
        <f t="shared" si="3"/>
        <v>СОШ 42               </v>
      </c>
      <c r="E39" s="1" t="str">
        <f t="shared" si="4"/>
        <v>     </v>
      </c>
      <c r="F39" s="1" t="str">
        <f t="shared" si="1"/>
        <v> 188 </v>
      </c>
      <c r="G39" s="1" t="str">
        <f t="shared" si="5"/>
        <v>    </v>
      </c>
      <c r="H39" s="2" t="str">
        <f t="shared" si="6"/>
        <v>00:08:03</v>
      </c>
      <c r="I39" s="2" t="str">
        <f t="shared" si="7"/>
        <v>  30 </v>
      </c>
      <c r="J39" s="2">
        <f t="shared" si="8"/>
      </c>
      <c r="K39" s="2">
        <f t="shared" si="9"/>
      </c>
    </row>
    <row r="40" spans="1:11" ht="15">
      <c r="A40" s="11" t="s">
        <v>125</v>
      </c>
      <c r="B40" s="1" t="str">
        <f t="shared" si="0"/>
        <v>  31 </v>
      </c>
      <c r="C40" s="1" t="str">
        <f t="shared" si="2"/>
        <v>Осинцева Соня            </v>
      </c>
      <c r="D40" s="1" t="str">
        <f t="shared" si="3"/>
        <v>СОШ 33-1             </v>
      </c>
      <c r="E40" s="1" t="str">
        <f t="shared" si="4"/>
        <v>     </v>
      </c>
      <c r="F40" s="1" t="str">
        <f t="shared" si="1"/>
        <v> 174 </v>
      </c>
      <c r="G40" s="1" t="str">
        <f t="shared" si="5"/>
        <v>    </v>
      </c>
      <c r="H40" s="2" t="str">
        <f t="shared" si="6"/>
        <v>00:08:03</v>
      </c>
      <c r="I40" s="2" t="str">
        <f t="shared" si="7"/>
        <v>  30 </v>
      </c>
      <c r="J40" s="2">
        <f t="shared" si="8"/>
      </c>
      <c r="K40" s="2">
        <f t="shared" si="9"/>
      </c>
    </row>
    <row r="41" spans="1:11" ht="15">
      <c r="A41" s="11" t="s">
        <v>126</v>
      </c>
      <c r="B41" s="1" t="str">
        <f t="shared" si="0"/>
        <v>  32 </v>
      </c>
      <c r="C41" s="1" t="str">
        <f t="shared" si="2"/>
        <v>Зайцева Анна             </v>
      </c>
      <c r="D41" s="1" t="str">
        <f t="shared" si="3"/>
        <v>СОШ 76               </v>
      </c>
      <c r="E41" s="1" t="str">
        <f t="shared" si="4"/>
        <v>     </v>
      </c>
      <c r="F41" s="1" t="str">
        <f t="shared" si="1"/>
        <v> 146 </v>
      </c>
      <c r="G41" s="1" t="str">
        <f t="shared" si="5"/>
        <v>    </v>
      </c>
      <c r="H41" s="2" t="str">
        <f t="shared" si="6"/>
        <v>00:08:04</v>
      </c>
      <c r="I41" s="2" t="str">
        <f t="shared" si="7"/>
        <v>  32 </v>
      </c>
      <c r="J41" s="2">
        <f t="shared" si="8"/>
      </c>
      <c r="K41" s="2">
        <f t="shared" si="9"/>
      </c>
    </row>
    <row r="42" spans="1:11" ht="15">
      <c r="A42" s="11" t="s">
        <v>127</v>
      </c>
      <c r="B42" s="1" t="str">
        <f t="shared" si="0"/>
        <v>  33 </v>
      </c>
      <c r="C42" s="1" t="str">
        <f t="shared" si="2"/>
        <v>6                        </v>
      </c>
      <c r="D42" s="1" t="str">
        <f t="shared" si="3"/>
        <v>СОШ 42               </v>
      </c>
      <c r="E42" s="1" t="str">
        <f t="shared" si="4"/>
        <v>     </v>
      </c>
      <c r="F42" s="1" t="str">
        <f t="shared" si="1"/>
        <v> 190 </v>
      </c>
      <c r="G42" s="1" t="str">
        <f t="shared" si="5"/>
        <v>    </v>
      </c>
      <c r="H42" s="2" t="str">
        <f t="shared" si="6"/>
        <v>00:08:04</v>
      </c>
      <c r="I42" s="2" t="str">
        <f t="shared" si="7"/>
        <v>  32 </v>
      </c>
      <c r="J42" s="2">
        <f t="shared" si="8"/>
      </c>
      <c r="K42" s="2">
        <f t="shared" si="9"/>
      </c>
    </row>
    <row r="43" spans="1:11" ht="15">
      <c r="A43" s="11" t="s">
        <v>128</v>
      </c>
      <c r="B43" s="1" t="str">
        <f t="shared" si="0"/>
        <v>  34 </v>
      </c>
      <c r="C43" s="1" t="str">
        <f t="shared" si="2"/>
        <v>Титов Роман              </v>
      </c>
      <c r="D43" s="1" t="str">
        <f t="shared" si="3"/>
        <v>Абрис 2              </v>
      </c>
      <c r="E43" s="1" t="str">
        <f t="shared" si="4"/>
        <v>     </v>
      </c>
      <c r="F43" s="1" t="str">
        <f t="shared" si="1"/>
        <v> 120 </v>
      </c>
      <c r="G43" s="1" t="str">
        <f t="shared" si="5"/>
        <v>    </v>
      </c>
      <c r="H43" s="2" t="str">
        <f t="shared" si="6"/>
        <v>00:08:24</v>
      </c>
      <c r="I43" s="2" t="str">
        <f t="shared" si="7"/>
        <v>  34 </v>
      </c>
      <c r="J43" s="2">
        <f t="shared" si="8"/>
      </c>
      <c r="K43" s="2">
        <f t="shared" si="9"/>
      </c>
    </row>
    <row r="44" spans="1:11" ht="15">
      <c r="A44" s="11" t="s">
        <v>129</v>
      </c>
      <c r="B44" s="1" t="str">
        <f t="shared" si="0"/>
        <v>  35 </v>
      </c>
      <c r="C44" s="1" t="str">
        <f t="shared" si="2"/>
        <v>Шелепов Даниил           </v>
      </c>
      <c r="D44" s="1" t="str">
        <f t="shared" si="3"/>
        <v>СОШ 77               </v>
      </c>
      <c r="E44" s="1" t="str">
        <f t="shared" si="4"/>
        <v>     </v>
      </c>
      <c r="F44" s="1" t="str">
        <f t="shared" si="1"/>
        <v> 107 </v>
      </c>
      <c r="G44" s="1" t="str">
        <f t="shared" si="5"/>
        <v>    </v>
      </c>
      <c r="H44" s="2" t="str">
        <f t="shared" si="6"/>
        <v>00:08:31</v>
      </c>
      <c r="I44" s="2" t="str">
        <f t="shared" si="7"/>
        <v>  35 </v>
      </c>
      <c r="J44" s="2">
        <f t="shared" si="8"/>
      </c>
      <c r="K44" s="2">
        <f t="shared" si="9"/>
      </c>
    </row>
    <row r="45" spans="1:11" ht="15">
      <c r="A45" s="11" t="s">
        <v>130</v>
      </c>
      <c r="B45" s="1" t="str">
        <f t="shared" si="0"/>
        <v>  36 </v>
      </c>
      <c r="C45" s="1" t="str">
        <f t="shared" si="2"/>
        <v>Михайлов Андрей          </v>
      </c>
      <c r="D45" s="1" t="str">
        <f t="shared" si="3"/>
        <v>СОШ 76               </v>
      </c>
      <c r="E45" s="1" t="str">
        <f t="shared" si="4"/>
        <v>     </v>
      </c>
      <c r="F45" s="1" t="str">
        <f t="shared" si="1"/>
        <v> 144 </v>
      </c>
      <c r="G45" s="1" t="str">
        <f t="shared" si="5"/>
        <v>    </v>
      </c>
      <c r="H45" s="2" t="str">
        <f t="shared" si="6"/>
        <v>00:08:33</v>
      </c>
      <c r="I45" s="2" t="str">
        <f t="shared" si="7"/>
        <v>  36 </v>
      </c>
      <c r="J45" s="2">
        <f t="shared" si="8"/>
      </c>
      <c r="K45" s="2">
        <f t="shared" si="9"/>
      </c>
    </row>
    <row r="46" spans="1:11" ht="15">
      <c r="A46" s="11" t="s">
        <v>131</v>
      </c>
      <c r="B46" s="1" t="str">
        <f t="shared" si="0"/>
        <v>  37 </v>
      </c>
      <c r="C46" s="1" t="str">
        <f t="shared" si="2"/>
        <v>Морозов Кирилл           </v>
      </c>
      <c r="D46" s="1" t="str">
        <f t="shared" si="3"/>
        <v>Абрис 2              </v>
      </c>
      <c r="E46" s="1" t="str">
        <f t="shared" si="4"/>
        <v>     </v>
      </c>
      <c r="F46" s="1" t="str">
        <f t="shared" si="1"/>
        <v> 118 </v>
      </c>
      <c r="G46" s="1" t="str">
        <f t="shared" si="5"/>
        <v>    </v>
      </c>
      <c r="H46" s="2" t="str">
        <f t="shared" si="6"/>
        <v>00:08:36</v>
      </c>
      <c r="I46" s="2" t="str">
        <f t="shared" si="7"/>
        <v>  37 </v>
      </c>
      <c r="J46" s="2">
        <f t="shared" si="8"/>
      </c>
      <c r="K46" s="2">
        <f t="shared" si="9"/>
      </c>
    </row>
    <row r="47" spans="1:11" ht="15">
      <c r="A47" s="11" t="s">
        <v>132</v>
      </c>
      <c r="B47" s="1" t="str">
        <f t="shared" si="0"/>
        <v>  38 </v>
      </c>
      <c r="C47" s="1" t="str">
        <f t="shared" si="2"/>
        <v>Катальников Дима         </v>
      </c>
      <c r="D47" s="1" t="str">
        <f t="shared" si="3"/>
        <v>СОШ 2                </v>
      </c>
      <c r="E47" s="1" t="str">
        <f t="shared" si="4"/>
        <v>     </v>
      </c>
      <c r="F47" s="1" t="str">
        <f t="shared" si="1"/>
        <v> 162 </v>
      </c>
      <c r="G47" s="1" t="str">
        <f t="shared" si="5"/>
        <v>    </v>
      </c>
      <c r="H47" s="2" t="str">
        <f t="shared" si="6"/>
        <v>00:08:36</v>
      </c>
      <c r="I47" s="2" t="str">
        <f t="shared" si="7"/>
        <v>  37 </v>
      </c>
      <c r="J47" s="2">
        <f t="shared" si="8"/>
      </c>
      <c r="K47" s="2">
        <f t="shared" si="9"/>
      </c>
    </row>
    <row r="48" spans="1:11" ht="15">
      <c r="A48" s="11" t="s">
        <v>133</v>
      </c>
      <c r="B48" s="1" t="str">
        <f t="shared" si="0"/>
        <v>  39 </v>
      </c>
      <c r="C48" s="1" t="str">
        <f t="shared" si="2"/>
        <v>Шацкий Алексей           </v>
      </c>
      <c r="D48" s="1" t="str">
        <f t="shared" si="3"/>
        <v>СОШ 49               </v>
      </c>
      <c r="E48" s="1" t="str">
        <f t="shared" si="4"/>
        <v>     </v>
      </c>
      <c r="F48" s="1" t="str">
        <f t="shared" si="1"/>
        <v> 130 </v>
      </c>
      <c r="G48" s="1" t="str">
        <f t="shared" si="5"/>
        <v>    </v>
      </c>
      <c r="H48" s="2" t="str">
        <f t="shared" si="6"/>
        <v>00:08:41</v>
      </c>
      <c r="I48" s="2" t="str">
        <f t="shared" si="7"/>
        <v>  39 </v>
      </c>
      <c r="J48" s="2">
        <f t="shared" si="8"/>
      </c>
      <c r="K48" s="2">
        <f t="shared" si="9"/>
      </c>
    </row>
    <row r="49" spans="1:11" ht="15">
      <c r="A49" s="11" t="s">
        <v>134</v>
      </c>
      <c r="B49" s="1" t="str">
        <f t="shared" si="0"/>
        <v>  40 </v>
      </c>
      <c r="C49" s="1" t="str">
        <f t="shared" si="2"/>
        <v>Горталова Полина         </v>
      </c>
      <c r="D49" s="1" t="str">
        <f t="shared" si="3"/>
        <v>СОШ 25               </v>
      </c>
      <c r="E49" s="1" t="str">
        <f t="shared" si="4"/>
        <v>     </v>
      </c>
      <c r="F49" s="1" t="str">
        <f t="shared" si="1"/>
        <v> 193 </v>
      </c>
      <c r="G49" s="1" t="str">
        <f t="shared" si="5"/>
        <v>    </v>
      </c>
      <c r="H49" s="2" t="str">
        <f t="shared" si="6"/>
        <v>00:08:41</v>
      </c>
      <c r="I49" s="2" t="str">
        <f t="shared" si="7"/>
        <v>  39 </v>
      </c>
      <c r="J49" s="2">
        <f t="shared" si="8"/>
      </c>
      <c r="K49" s="2">
        <f t="shared" si="9"/>
      </c>
    </row>
    <row r="50" spans="1:11" ht="15">
      <c r="A50" s="11" t="s">
        <v>135</v>
      </c>
      <c r="B50" s="1" t="str">
        <f t="shared" si="0"/>
        <v>  41 </v>
      </c>
      <c r="C50" s="1" t="str">
        <f t="shared" si="2"/>
        <v>Мавричева Аня            </v>
      </c>
      <c r="D50" s="1" t="str">
        <f t="shared" si="3"/>
        <v>СОШ 41               </v>
      </c>
      <c r="E50" s="1" t="str">
        <f t="shared" si="4"/>
        <v>     </v>
      </c>
      <c r="F50" s="1" t="str">
        <f t="shared" si="1"/>
        <v> 127 </v>
      </c>
      <c r="G50" s="1" t="str">
        <f t="shared" si="5"/>
        <v>    </v>
      </c>
      <c r="H50" s="2" t="str">
        <f t="shared" si="6"/>
        <v>00:08:42</v>
      </c>
      <c r="I50" s="2" t="str">
        <f t="shared" si="7"/>
        <v>  41 </v>
      </c>
      <c r="J50" s="2">
        <f t="shared" si="8"/>
      </c>
      <c r="K50" s="2">
        <f t="shared" si="9"/>
      </c>
    </row>
    <row r="51" spans="1:11" ht="15">
      <c r="A51" s="11" t="s">
        <v>136</v>
      </c>
      <c r="B51" s="1" t="str">
        <f t="shared" si="0"/>
        <v>  42 </v>
      </c>
      <c r="C51" s="1" t="str">
        <f t="shared" si="2"/>
        <v>1                        </v>
      </c>
      <c r="D51" s="1" t="str">
        <f t="shared" si="3"/>
        <v>СОШ 42               </v>
      </c>
      <c r="E51" s="1" t="str">
        <f t="shared" si="4"/>
        <v>     </v>
      </c>
      <c r="F51" s="1" t="str">
        <f t="shared" si="1"/>
        <v> 185 </v>
      </c>
      <c r="G51" s="1" t="str">
        <f t="shared" si="5"/>
        <v>    </v>
      </c>
      <c r="H51" s="2" t="str">
        <f t="shared" si="6"/>
        <v>00:08:44</v>
      </c>
      <c r="I51" s="2" t="str">
        <f t="shared" si="7"/>
        <v>  42 </v>
      </c>
      <c r="J51" s="2">
        <f t="shared" si="8"/>
      </c>
      <c r="K51" s="2">
        <f t="shared" si="9"/>
      </c>
    </row>
    <row r="52" spans="1:11" ht="15">
      <c r="A52" s="11" t="s">
        <v>137</v>
      </c>
      <c r="B52" s="1" t="str">
        <f t="shared" si="0"/>
        <v>  43 </v>
      </c>
      <c r="C52" s="1" t="str">
        <f t="shared" si="2"/>
        <v>Коневский Егор           </v>
      </c>
      <c r="D52" s="1" t="str">
        <f t="shared" si="3"/>
        <v>СОШ 41               </v>
      </c>
      <c r="E52" s="1" t="str">
        <f t="shared" si="4"/>
        <v>     </v>
      </c>
      <c r="F52" s="1" t="str">
        <f t="shared" si="1"/>
        <v> 124 </v>
      </c>
      <c r="G52" s="1" t="str">
        <f t="shared" si="5"/>
        <v>    </v>
      </c>
      <c r="H52" s="2" t="str">
        <f t="shared" si="6"/>
        <v>00:08:50</v>
      </c>
      <c r="I52" s="2" t="str">
        <f t="shared" si="7"/>
        <v>  43 </v>
      </c>
      <c r="J52" s="2">
        <f t="shared" si="8"/>
      </c>
      <c r="K52" s="2">
        <f t="shared" si="9"/>
      </c>
    </row>
    <row r="53" spans="1:11" ht="15">
      <c r="A53" s="11" t="s">
        <v>138</v>
      </c>
      <c r="B53" s="1" t="str">
        <f t="shared" si="0"/>
        <v>  44 </v>
      </c>
      <c r="C53" s="1" t="str">
        <f t="shared" si="2"/>
        <v>Жулковский Игорь         </v>
      </c>
      <c r="D53" s="1" t="str">
        <f t="shared" si="3"/>
        <v>СОШ 72               </v>
      </c>
      <c r="E53" s="1" t="str">
        <f t="shared" si="4"/>
        <v>     </v>
      </c>
      <c r="F53" s="1" t="str">
        <f t="shared" si="1"/>
        <v> 155 </v>
      </c>
      <c r="G53" s="1" t="str">
        <f t="shared" si="5"/>
        <v>    </v>
      </c>
      <c r="H53" s="2" t="str">
        <f t="shared" si="6"/>
        <v>00:08:58</v>
      </c>
      <c r="I53" s="2" t="str">
        <f t="shared" si="7"/>
        <v>  44 </v>
      </c>
      <c r="J53" s="2">
        <f t="shared" si="8"/>
      </c>
      <c r="K53" s="2">
        <f t="shared" si="9"/>
      </c>
    </row>
    <row r="54" spans="1:11" ht="15">
      <c r="A54" s="11" t="s">
        <v>139</v>
      </c>
      <c r="B54" s="1" t="str">
        <f t="shared" si="0"/>
        <v>  45 </v>
      </c>
      <c r="C54" s="1" t="str">
        <f t="shared" si="2"/>
        <v>Городилова Юлия          </v>
      </c>
      <c r="D54" s="1" t="str">
        <f t="shared" si="3"/>
        <v>СОШ 76               </v>
      </c>
      <c r="E54" s="1" t="str">
        <f t="shared" si="4"/>
        <v>     </v>
      </c>
      <c r="F54" s="1" t="str">
        <f t="shared" si="1"/>
        <v> 145 </v>
      </c>
      <c r="G54" s="1" t="str">
        <f t="shared" si="5"/>
        <v>    </v>
      </c>
      <c r="H54" s="2" t="str">
        <f t="shared" si="6"/>
        <v>00:09:04</v>
      </c>
      <c r="I54" s="2" t="str">
        <f t="shared" si="7"/>
        <v>  45 </v>
      </c>
      <c r="J54" s="2">
        <f t="shared" si="8"/>
      </c>
      <c r="K54" s="2">
        <f t="shared" si="9"/>
      </c>
    </row>
    <row r="55" spans="1:11" ht="15" customHeight="1" hidden="1">
      <c r="A55" s="11" t="s">
        <v>140</v>
      </c>
      <c r="B55" s="1" t="str">
        <f t="shared" si="0"/>
        <v>  46 </v>
      </c>
      <c r="C55" s="1" t="str">
        <f t="shared" si="2"/>
        <v>3                        </v>
      </c>
      <c r="D55" s="1" t="str">
        <f t="shared" si="3"/>
        <v>СОШ 42               </v>
      </c>
      <c r="E55" s="1" t="str">
        <f t="shared" si="4"/>
        <v>     </v>
      </c>
      <c r="F55" s="1" t="str">
        <f t="shared" si="1"/>
        <v> 187 </v>
      </c>
      <c r="G55" s="1" t="str">
        <f t="shared" si="5"/>
        <v>    </v>
      </c>
      <c r="H55" s="2" t="str">
        <f t="shared" si="6"/>
        <v>00:09:05</v>
      </c>
      <c r="I55" s="2" t="str">
        <f t="shared" si="7"/>
        <v>  46 </v>
      </c>
      <c r="J55" s="2">
        <f t="shared" si="8"/>
      </c>
      <c r="K55" s="2">
        <f t="shared" si="9"/>
      </c>
    </row>
    <row r="56" spans="1:11" ht="15" customHeight="1" hidden="1">
      <c r="A56" s="11" t="s">
        <v>141</v>
      </c>
      <c r="B56" s="1" t="str">
        <f t="shared" si="0"/>
        <v>  47 </v>
      </c>
      <c r="C56" s="1" t="str">
        <f t="shared" si="2"/>
        <v>Аликбаев Тимур           </v>
      </c>
      <c r="D56" s="1" t="str">
        <f t="shared" si="3"/>
        <v>СОШ 11               </v>
      </c>
      <c r="E56" s="1" t="str">
        <f t="shared" si="4"/>
        <v>     </v>
      </c>
      <c r="F56" s="1" t="str">
        <f t="shared" si="1"/>
        <v> 139 </v>
      </c>
      <c r="G56" s="1" t="str">
        <f t="shared" si="5"/>
        <v>    </v>
      </c>
      <c r="H56" s="2" t="str">
        <f t="shared" si="6"/>
        <v>00:09:07</v>
      </c>
      <c r="I56" s="2" t="str">
        <f t="shared" si="7"/>
        <v>  47 </v>
      </c>
      <c r="J56" s="2">
        <f t="shared" si="8"/>
      </c>
      <c r="K56" s="2">
        <f t="shared" si="9"/>
      </c>
    </row>
    <row r="57" spans="1:11" ht="15">
      <c r="A57" s="11" t="s">
        <v>142</v>
      </c>
      <c r="B57" s="1" t="str">
        <f t="shared" si="0"/>
        <v>  48 </v>
      </c>
      <c r="C57" s="1" t="str">
        <f t="shared" si="2"/>
        <v>Поляднов Андрей          </v>
      </c>
      <c r="D57" s="1" t="str">
        <f t="shared" si="3"/>
        <v>СОШ 77               </v>
      </c>
      <c r="E57" s="1" t="str">
        <f t="shared" si="4"/>
        <v>     </v>
      </c>
      <c r="F57" s="1" t="str">
        <f t="shared" si="1"/>
        <v> 102 </v>
      </c>
      <c r="G57" s="1" t="str">
        <f t="shared" si="5"/>
        <v>    </v>
      </c>
      <c r="H57" s="2" t="str">
        <f t="shared" si="6"/>
        <v>00:09:09</v>
      </c>
      <c r="I57" s="2" t="str">
        <f t="shared" si="7"/>
        <v>  48 </v>
      </c>
      <c r="J57" s="2">
        <f t="shared" si="8"/>
      </c>
      <c r="K57" s="2">
        <f t="shared" si="9"/>
      </c>
    </row>
    <row r="58" spans="1:11" ht="15">
      <c r="A58" s="11" t="s">
        <v>143</v>
      </c>
      <c r="B58" s="1" t="str">
        <f t="shared" si="0"/>
        <v>  49 </v>
      </c>
      <c r="C58" s="1" t="str">
        <f t="shared" si="2"/>
        <v>Плашкин ЕГор             </v>
      </c>
      <c r="D58" s="1" t="str">
        <f t="shared" si="3"/>
        <v>СОШ 2                </v>
      </c>
      <c r="E58" s="1" t="str">
        <f t="shared" si="4"/>
        <v>     </v>
      </c>
      <c r="F58" s="1" t="str">
        <f t="shared" si="1"/>
        <v> 160 </v>
      </c>
      <c r="G58" s="1" t="str">
        <f t="shared" si="5"/>
        <v>    </v>
      </c>
      <c r="H58" s="2" t="str">
        <f t="shared" si="6"/>
        <v>00:09:12</v>
      </c>
      <c r="I58" s="2" t="str">
        <f t="shared" si="7"/>
        <v>  49 </v>
      </c>
      <c r="J58" s="2">
        <f t="shared" si="8"/>
      </c>
      <c r="K58" s="2">
        <f t="shared" si="9"/>
      </c>
    </row>
    <row r="59" spans="1:11" ht="15">
      <c r="A59" s="11" t="s">
        <v>144</v>
      </c>
      <c r="B59" s="1" t="str">
        <f t="shared" si="0"/>
        <v>  50 </v>
      </c>
      <c r="C59" s="1" t="str">
        <f t="shared" si="2"/>
        <v>Косульникова Вероника    </v>
      </c>
      <c r="D59" s="1" t="str">
        <f t="shared" si="3"/>
        <v>СОШ 11               </v>
      </c>
      <c r="E59" s="1" t="str">
        <f t="shared" si="4"/>
        <v>     </v>
      </c>
      <c r="F59" s="1" t="str">
        <f t="shared" si="1"/>
        <v> 137 </v>
      </c>
      <c r="G59" s="1" t="str">
        <f t="shared" si="5"/>
        <v>    </v>
      </c>
      <c r="H59" s="2" t="str">
        <f t="shared" si="6"/>
        <v>00:09:24</v>
      </c>
      <c r="I59" s="2" t="str">
        <f t="shared" si="7"/>
        <v>  50 </v>
      </c>
      <c r="J59" s="2">
        <f t="shared" si="8"/>
      </c>
      <c r="K59" s="2">
        <f t="shared" si="9"/>
      </c>
    </row>
    <row r="60" spans="1:11" ht="15">
      <c r="A60" s="11" t="s">
        <v>145</v>
      </c>
      <c r="B60" s="1" t="str">
        <f t="shared" si="0"/>
        <v>  51 </v>
      </c>
      <c r="C60" s="1" t="str">
        <f t="shared" si="2"/>
        <v>Богославская Настя       </v>
      </c>
      <c r="D60" s="1" t="str">
        <f t="shared" si="3"/>
        <v>СОШ 2                </v>
      </c>
      <c r="E60" s="1" t="str">
        <f t="shared" si="4"/>
        <v>     </v>
      </c>
      <c r="F60" s="1" t="str">
        <f t="shared" si="1"/>
        <v> 158 </v>
      </c>
      <c r="G60" s="1" t="str">
        <f t="shared" si="5"/>
        <v>    </v>
      </c>
      <c r="H60" s="2" t="str">
        <f t="shared" si="6"/>
        <v>00:09:24</v>
      </c>
      <c r="I60" s="2" t="str">
        <f t="shared" si="7"/>
        <v>  50 </v>
      </c>
      <c r="J60" s="2">
        <f t="shared" si="8"/>
      </c>
      <c r="K60" s="2">
        <f t="shared" si="9"/>
      </c>
    </row>
    <row r="61" spans="1:11" ht="15">
      <c r="A61" s="11" t="s">
        <v>146</v>
      </c>
      <c r="B61" s="1" t="str">
        <f t="shared" si="0"/>
        <v>  52 </v>
      </c>
      <c r="C61" s="1" t="str">
        <f t="shared" si="2"/>
        <v>Записецкий Слава         </v>
      </c>
      <c r="D61" s="1" t="str">
        <f t="shared" si="3"/>
        <v>СОШ 33-1             </v>
      </c>
      <c r="E61" s="1" t="str">
        <f t="shared" si="4"/>
        <v>     </v>
      </c>
      <c r="F61" s="1" t="str">
        <f t="shared" si="1"/>
        <v> 171 </v>
      </c>
      <c r="G61" s="1" t="str">
        <f t="shared" si="5"/>
        <v>    </v>
      </c>
      <c r="H61" s="2" t="str">
        <f t="shared" si="6"/>
        <v>00:09:24</v>
      </c>
      <c r="I61" s="2" t="str">
        <f t="shared" si="7"/>
        <v>  50 </v>
      </c>
      <c r="J61" s="2">
        <f t="shared" si="8"/>
      </c>
      <c r="K61" s="2">
        <f t="shared" si="9"/>
      </c>
    </row>
    <row r="62" spans="1:11" ht="15">
      <c r="A62" s="11" t="s">
        <v>147</v>
      </c>
      <c r="B62" s="1" t="str">
        <f t="shared" si="0"/>
        <v>  53 </v>
      </c>
      <c r="C62" s="1" t="str">
        <f t="shared" si="2"/>
        <v>Алтынбаева Женя          </v>
      </c>
      <c r="D62" s="1" t="str">
        <f t="shared" si="3"/>
        <v>СОШ 77               </v>
      </c>
      <c r="E62" s="1" t="str">
        <f t="shared" si="4"/>
        <v>     </v>
      </c>
      <c r="F62" s="1" t="str">
        <f t="shared" si="1"/>
        <v> 101 </v>
      </c>
      <c r="G62" s="1" t="str">
        <f t="shared" si="5"/>
        <v>    </v>
      </c>
      <c r="H62" s="2" t="str">
        <f t="shared" si="6"/>
        <v>00:09:26</v>
      </c>
      <c r="I62" s="2" t="str">
        <f t="shared" si="7"/>
        <v>  53 </v>
      </c>
      <c r="J62" s="2">
        <f t="shared" si="8"/>
      </c>
      <c r="K62" s="2">
        <f t="shared" si="9"/>
      </c>
    </row>
    <row r="63" spans="1:11" ht="15">
      <c r="A63" s="11" t="s">
        <v>148</v>
      </c>
      <c r="B63" s="1" t="str">
        <f t="shared" si="0"/>
        <v>  54 </v>
      </c>
      <c r="C63" s="1" t="str">
        <f t="shared" si="2"/>
        <v>Ерофеева                 </v>
      </c>
      <c r="D63" s="1" t="str">
        <f t="shared" si="3"/>
        <v>СОШ 43-1             </v>
      </c>
      <c r="E63" s="1" t="str">
        <f t="shared" si="4"/>
        <v>     </v>
      </c>
      <c r="F63" s="1" t="str">
        <f t="shared" si="1"/>
        <v> 203 </v>
      </c>
      <c r="G63" s="1" t="str">
        <f t="shared" si="5"/>
        <v>    </v>
      </c>
      <c r="H63" s="2" t="str">
        <f t="shared" si="6"/>
        <v>00:09:31</v>
      </c>
      <c r="I63" s="2" t="str">
        <f t="shared" si="7"/>
        <v>  54 </v>
      </c>
      <c r="J63" s="2">
        <f t="shared" si="8"/>
      </c>
      <c r="K63" s="2">
        <f t="shared" si="9"/>
      </c>
    </row>
    <row r="64" spans="1:11" ht="15">
      <c r="A64" s="11" t="s">
        <v>149</v>
      </c>
      <c r="B64" s="1" t="str">
        <f t="shared" si="0"/>
        <v>  55 </v>
      </c>
      <c r="C64" s="1" t="str">
        <f t="shared" si="2"/>
        <v>Харитонова Настя         </v>
      </c>
      <c r="D64" s="1" t="str">
        <f t="shared" si="3"/>
        <v>СОШ 77               </v>
      </c>
      <c r="E64" s="1" t="str">
        <f t="shared" si="4"/>
        <v>     </v>
      </c>
      <c r="F64" s="1" t="str">
        <f t="shared" si="1"/>
        <v> 106 </v>
      </c>
      <c r="G64" s="1" t="str">
        <f t="shared" si="5"/>
        <v>    </v>
      </c>
      <c r="H64" s="2" t="str">
        <f t="shared" si="6"/>
        <v>00:09:32</v>
      </c>
      <c r="I64" s="2" t="str">
        <f t="shared" si="7"/>
        <v>  55 </v>
      </c>
      <c r="J64" s="2">
        <f t="shared" si="8"/>
      </c>
      <c r="K64" s="2">
        <f t="shared" si="9"/>
      </c>
    </row>
    <row r="65" spans="1:11" ht="15">
      <c r="A65" s="11" t="s">
        <v>150</v>
      </c>
      <c r="B65" s="1" t="str">
        <f t="shared" si="0"/>
        <v>  56 </v>
      </c>
      <c r="C65" s="1" t="str">
        <f t="shared" si="2"/>
        <v>Чистяков Максим          </v>
      </c>
      <c r="D65" s="1" t="str">
        <f t="shared" si="3"/>
        <v>СОШ 33-1             </v>
      </c>
      <c r="E65" s="1" t="str">
        <f t="shared" si="4"/>
        <v>     </v>
      </c>
      <c r="F65" s="1" t="str">
        <f t="shared" si="1"/>
        <v> 173 </v>
      </c>
      <c r="G65" s="1" t="str">
        <f t="shared" si="5"/>
        <v>    </v>
      </c>
      <c r="H65" s="2" t="str">
        <f t="shared" si="6"/>
        <v>00:09:33</v>
      </c>
      <c r="I65" s="2" t="str">
        <f t="shared" si="7"/>
        <v>  56 </v>
      </c>
      <c r="J65" s="2">
        <f t="shared" si="8"/>
      </c>
      <c r="K65" s="2">
        <f t="shared" si="9"/>
      </c>
    </row>
    <row r="66" spans="1:11" ht="15">
      <c r="A66" s="11" t="s">
        <v>151</v>
      </c>
      <c r="B66" s="1" t="str">
        <f t="shared" si="0"/>
        <v>  57 </v>
      </c>
      <c r="C66" s="1" t="str">
        <f t="shared" si="2"/>
        <v>Лыкина Диана             </v>
      </c>
      <c r="D66" s="1" t="str">
        <f t="shared" si="3"/>
        <v>СОШ 41               </v>
      </c>
      <c r="E66" s="1" t="str">
        <f t="shared" si="4"/>
        <v>     </v>
      </c>
      <c r="F66" s="1" t="str">
        <f t="shared" si="1"/>
        <v> 123 </v>
      </c>
      <c r="G66" s="1" t="str">
        <f t="shared" si="5"/>
        <v>    </v>
      </c>
      <c r="H66" s="2" t="str">
        <f t="shared" si="6"/>
        <v>00:09:44</v>
      </c>
      <c r="I66" s="2" t="str">
        <f t="shared" si="7"/>
        <v>  57 </v>
      </c>
      <c r="J66" s="2">
        <f t="shared" si="8"/>
      </c>
      <c r="K66" s="2">
        <f t="shared" si="9"/>
      </c>
    </row>
    <row r="67" spans="1:11" ht="15">
      <c r="A67" s="11" t="s">
        <v>152</v>
      </c>
      <c r="B67" s="1" t="str">
        <f t="shared" si="0"/>
        <v>  58 </v>
      </c>
      <c r="C67" s="1" t="str">
        <f t="shared" si="2"/>
        <v>Савина Настя             </v>
      </c>
      <c r="D67" s="1" t="str">
        <f t="shared" si="3"/>
        <v>Абрис 2              </v>
      </c>
      <c r="E67" s="1" t="str">
        <f t="shared" si="4"/>
        <v>     </v>
      </c>
      <c r="F67" s="1" t="str">
        <f t="shared" si="1"/>
        <v> 117 </v>
      </c>
      <c r="G67" s="1" t="str">
        <f t="shared" si="5"/>
        <v>    </v>
      </c>
      <c r="H67" s="2" t="str">
        <f t="shared" si="6"/>
        <v>00:09:45</v>
      </c>
      <c r="I67" s="2" t="str">
        <f t="shared" si="7"/>
        <v>  58 </v>
      </c>
      <c r="J67" s="2">
        <f t="shared" si="8"/>
      </c>
      <c r="K67" s="2">
        <f t="shared" si="9"/>
      </c>
    </row>
    <row r="68" spans="1:11" ht="15">
      <c r="A68" s="11" t="s">
        <v>153</v>
      </c>
      <c r="B68" s="1" t="str">
        <f t="shared" si="0"/>
        <v>  59 </v>
      </c>
      <c r="C68" s="1" t="str">
        <f t="shared" si="2"/>
        <v>Няньковский Саша         </v>
      </c>
      <c r="D68" s="1" t="str">
        <f t="shared" si="3"/>
        <v>СОШ 33-1             </v>
      </c>
      <c r="E68" s="1" t="str">
        <f t="shared" si="4"/>
        <v>     </v>
      </c>
      <c r="F68" s="1" t="str">
        <f t="shared" si="1"/>
        <v> 172 </v>
      </c>
      <c r="G68" s="1" t="str">
        <f t="shared" si="5"/>
        <v>    </v>
      </c>
      <c r="H68" s="2" t="str">
        <f t="shared" si="6"/>
        <v>00:09:46</v>
      </c>
      <c r="I68" s="2" t="str">
        <f t="shared" si="7"/>
        <v>  59 </v>
      </c>
      <c r="J68" s="2">
        <f t="shared" si="8"/>
      </c>
      <c r="K68" s="2">
        <f t="shared" si="9"/>
      </c>
    </row>
    <row r="69" spans="1:11" ht="15">
      <c r="A69" s="11" t="s">
        <v>154</v>
      </c>
      <c r="B69" s="1" t="str">
        <f t="shared" si="0"/>
        <v>  60 </v>
      </c>
      <c r="C69" s="1" t="str">
        <f t="shared" si="2"/>
        <v>Лагузова Лиза            </v>
      </c>
      <c r="D69" s="1" t="str">
        <f t="shared" si="3"/>
        <v>СОШ 41               </v>
      </c>
      <c r="E69" s="1" t="str">
        <f t="shared" si="4"/>
        <v>     </v>
      </c>
      <c r="F69" s="1" t="str">
        <f t="shared" si="1"/>
        <v> 126 </v>
      </c>
      <c r="G69" s="1" t="str">
        <f t="shared" si="5"/>
        <v>    </v>
      </c>
      <c r="H69" s="2" t="str">
        <f t="shared" si="6"/>
        <v>00:09:47</v>
      </c>
      <c r="I69" s="2" t="str">
        <f t="shared" si="7"/>
        <v>  60 </v>
      </c>
      <c r="J69" s="2">
        <f t="shared" si="8"/>
      </c>
      <c r="K69" s="2">
        <f t="shared" si="9"/>
      </c>
    </row>
    <row r="70" spans="1:11" ht="15">
      <c r="A70" s="11" t="s">
        <v>155</v>
      </c>
      <c r="B70" s="1" t="str">
        <f t="shared" si="0"/>
        <v>  61 </v>
      </c>
      <c r="C70" s="1" t="str">
        <f t="shared" si="2"/>
        <v>2                        </v>
      </c>
      <c r="D70" s="1" t="str">
        <f t="shared" si="3"/>
        <v>СОШ 42               </v>
      </c>
      <c r="E70" s="1" t="str">
        <f t="shared" si="4"/>
        <v>     </v>
      </c>
      <c r="F70" s="1" t="str">
        <f t="shared" si="1"/>
        <v> 186 </v>
      </c>
      <c r="G70" s="1" t="str">
        <f t="shared" si="5"/>
        <v>    </v>
      </c>
      <c r="H70" s="2" t="str">
        <f t="shared" si="6"/>
        <v>00:10:02</v>
      </c>
      <c r="I70" s="2" t="str">
        <f t="shared" si="7"/>
        <v>  61 </v>
      </c>
      <c r="J70" s="2">
        <f t="shared" si="8"/>
      </c>
      <c r="K70" s="2">
        <f t="shared" si="9"/>
      </c>
    </row>
    <row r="71" spans="1:11" ht="15">
      <c r="A71" s="11" t="s">
        <v>156</v>
      </c>
      <c r="B71" s="1" t="str">
        <f t="shared" si="0"/>
        <v>  62 </v>
      </c>
      <c r="C71" s="1" t="str">
        <f t="shared" si="2"/>
        <v>Хить Алексей             </v>
      </c>
      <c r="D71" s="1" t="str">
        <f t="shared" si="3"/>
        <v>СОШ 49               </v>
      </c>
      <c r="E71" s="1" t="str">
        <f t="shared" si="4"/>
        <v>     </v>
      </c>
      <c r="F71" s="1" t="str">
        <f t="shared" si="1"/>
        <v> 129 </v>
      </c>
      <c r="G71" s="1" t="str">
        <f t="shared" si="5"/>
        <v>    </v>
      </c>
      <c r="H71" s="2" t="str">
        <f t="shared" si="6"/>
        <v>00:10:03</v>
      </c>
      <c r="I71" s="2" t="str">
        <f t="shared" si="7"/>
        <v>  62 </v>
      </c>
      <c r="J71" s="2">
        <f t="shared" si="8"/>
      </c>
      <c r="K71" s="2">
        <f t="shared" si="9"/>
      </c>
    </row>
    <row r="72" spans="1:11" ht="15">
      <c r="A72" s="11" t="s">
        <v>157</v>
      </c>
      <c r="B72" s="1" t="str">
        <f aca="true" t="shared" si="10" ref="B72:B135">LEFT(A72,5)</f>
        <v>  63 </v>
      </c>
      <c r="C72" s="1" t="str">
        <f t="shared" si="2"/>
        <v>Барышева Юля             </v>
      </c>
      <c r="D72" s="1" t="str">
        <f t="shared" si="3"/>
        <v>СОШ 11               </v>
      </c>
      <c r="E72" s="1" t="str">
        <f t="shared" si="4"/>
        <v>     </v>
      </c>
      <c r="F72" s="1" t="str">
        <f t="shared" si="1"/>
        <v> 138 </v>
      </c>
      <c r="G72" s="1" t="str">
        <f t="shared" si="5"/>
        <v>    </v>
      </c>
      <c r="H72" s="2" t="str">
        <f t="shared" si="6"/>
        <v>00:10:15</v>
      </c>
      <c r="I72" s="2" t="str">
        <f t="shared" si="7"/>
        <v>  63 </v>
      </c>
      <c r="J72" s="2">
        <f t="shared" si="8"/>
      </c>
      <c r="K72" s="2">
        <f t="shared" si="9"/>
      </c>
    </row>
    <row r="73" spans="1:11" ht="15">
      <c r="A73" s="11" t="s">
        <v>158</v>
      </c>
      <c r="B73" s="1" t="str">
        <f t="shared" si="10"/>
        <v>  64 </v>
      </c>
      <c r="C73" s="1" t="str">
        <f t="shared" si="2"/>
        <v>Митяев Александр         </v>
      </c>
      <c r="D73" s="1" t="str">
        <f t="shared" si="3"/>
        <v>Абрис 2              </v>
      </c>
      <c r="E73" s="1" t="str">
        <f t="shared" si="4"/>
        <v>     </v>
      </c>
      <c r="F73" s="1" t="str">
        <f t="shared" si="1"/>
        <v> 116 </v>
      </c>
      <c r="G73" s="1" t="str">
        <f t="shared" si="5"/>
        <v>    </v>
      </c>
      <c r="H73" s="2" t="str">
        <f t="shared" si="6"/>
        <v>00:10:16</v>
      </c>
      <c r="I73" s="2" t="str">
        <f t="shared" si="7"/>
        <v>  64 </v>
      </c>
      <c r="J73" s="2">
        <f t="shared" si="8"/>
      </c>
      <c r="K73" s="2">
        <f t="shared" si="9"/>
      </c>
    </row>
    <row r="74" spans="1:11" ht="15">
      <c r="A74" s="11" t="s">
        <v>159</v>
      </c>
      <c r="B74" s="1" t="str">
        <f t="shared" si="10"/>
        <v>  65 </v>
      </c>
      <c r="C74" s="1" t="str">
        <f t="shared" si="2"/>
        <v>Пронина Полина           </v>
      </c>
      <c r="D74" s="1" t="str">
        <f t="shared" si="3"/>
        <v>СОШ 77               </v>
      </c>
      <c r="E74" s="1" t="str">
        <f t="shared" si="4"/>
        <v>     </v>
      </c>
      <c r="F74" s="1" t="str">
        <f aca="true" t="shared" si="11" ref="F74:F120">MID(A74,58,5)</f>
        <v> 104 </v>
      </c>
      <c r="G74" s="1" t="str">
        <f t="shared" si="5"/>
        <v>    </v>
      </c>
      <c r="H74" s="2" t="str">
        <f t="shared" si="6"/>
        <v>00:10:18</v>
      </c>
      <c r="I74" s="2" t="str">
        <f t="shared" si="7"/>
        <v>  65 </v>
      </c>
      <c r="J74" s="2">
        <f t="shared" si="8"/>
      </c>
      <c r="K74" s="2">
        <f t="shared" si="9"/>
      </c>
    </row>
    <row r="75" spans="1:11" ht="15">
      <c r="A75" s="11" t="s">
        <v>160</v>
      </c>
      <c r="B75" s="1" t="str">
        <f t="shared" si="10"/>
        <v>  66 </v>
      </c>
      <c r="C75" s="1" t="str">
        <f aca="true" t="shared" si="12" ref="C75:C120">MID(A75,6,25)</f>
        <v>Еремеев Егор             </v>
      </c>
      <c r="D75" s="1" t="str">
        <f aca="true" t="shared" si="13" ref="D75:D120">MID(A75,32,21)</f>
        <v>Молодость            </v>
      </c>
      <c r="E75" s="1" t="str">
        <f aca="true" t="shared" si="14" ref="E75:E120">MID(A75,53,5)</f>
        <v>     </v>
      </c>
      <c r="F75" s="1" t="str">
        <f t="shared" si="11"/>
        <v> 214 </v>
      </c>
      <c r="G75" s="1" t="str">
        <f aca="true" t="shared" si="15" ref="G75:G120">MID(A75,63,4)</f>
        <v>    </v>
      </c>
      <c r="H75" s="2" t="str">
        <f aca="true" t="shared" si="16" ref="H75:H120">MID(A75,68,8)</f>
        <v>00:10:34</v>
      </c>
      <c r="I75" s="2" t="str">
        <f aca="true" t="shared" si="17" ref="I75:I120">MID(A75,79,6)</f>
        <v>  66 </v>
      </c>
      <c r="J75" s="2">
        <f aca="true" t="shared" si="18" ref="J75:J120">MID(A75,89,5)</f>
      </c>
      <c r="K75" s="2">
        <f aca="true" t="shared" si="19" ref="K75:K120">MID(A75,94,5)</f>
      </c>
    </row>
    <row r="76" spans="1:11" ht="15">
      <c r="A76" s="11" t="s">
        <v>161</v>
      </c>
      <c r="B76" s="1" t="str">
        <f t="shared" si="10"/>
        <v>  67 </v>
      </c>
      <c r="C76" s="1" t="str">
        <f t="shared" si="12"/>
        <v>5                        </v>
      </c>
      <c r="D76" s="1" t="str">
        <f t="shared" si="13"/>
        <v>СОШ 42               </v>
      </c>
      <c r="E76" s="1" t="str">
        <f t="shared" si="14"/>
        <v>     </v>
      </c>
      <c r="F76" s="1" t="str">
        <f t="shared" si="11"/>
        <v> 189 </v>
      </c>
      <c r="G76" s="1" t="str">
        <f t="shared" si="15"/>
        <v>    </v>
      </c>
      <c r="H76" s="2" t="str">
        <f t="shared" si="16"/>
        <v>00:10:37</v>
      </c>
      <c r="I76" s="2" t="str">
        <f t="shared" si="17"/>
        <v>  67 </v>
      </c>
      <c r="J76" s="2">
        <f t="shared" si="18"/>
      </c>
      <c r="K76" s="2">
        <f t="shared" si="19"/>
      </c>
    </row>
    <row r="77" spans="1:11" ht="15">
      <c r="A77" s="11" t="s">
        <v>162</v>
      </c>
      <c r="B77" s="1" t="str">
        <f t="shared" si="10"/>
        <v>  68 </v>
      </c>
      <c r="C77" s="1" t="str">
        <f t="shared" si="12"/>
        <v>Шохов Владимир           </v>
      </c>
      <c r="D77" s="1" t="str">
        <f t="shared" si="13"/>
        <v>Молодость            </v>
      </c>
      <c r="E77" s="1" t="str">
        <f t="shared" si="14"/>
        <v>     </v>
      </c>
      <c r="F77" s="1" t="str">
        <f t="shared" si="11"/>
        <v> 213 </v>
      </c>
      <c r="G77" s="1" t="str">
        <f t="shared" si="15"/>
        <v>    </v>
      </c>
      <c r="H77" s="2" t="str">
        <f t="shared" si="16"/>
        <v>00:10:41</v>
      </c>
      <c r="I77" s="2" t="str">
        <f t="shared" si="17"/>
        <v>  68 </v>
      </c>
      <c r="J77" s="2">
        <f t="shared" si="18"/>
      </c>
      <c r="K77" s="2">
        <f t="shared" si="19"/>
      </c>
    </row>
    <row r="78" spans="1:11" ht="15">
      <c r="A78" s="11" t="s">
        <v>163</v>
      </c>
      <c r="B78" s="1" t="str">
        <f t="shared" si="10"/>
        <v>  69 </v>
      </c>
      <c r="C78" s="1" t="str">
        <f t="shared" si="12"/>
        <v>Титова Катя              </v>
      </c>
      <c r="D78" s="1" t="str">
        <f t="shared" si="13"/>
        <v>СОШ 2                </v>
      </c>
      <c r="E78" s="1" t="str">
        <f t="shared" si="14"/>
        <v>     </v>
      </c>
      <c r="F78" s="1" t="str">
        <f t="shared" si="11"/>
        <v> 159 </v>
      </c>
      <c r="G78" s="1" t="str">
        <f t="shared" si="15"/>
        <v>    </v>
      </c>
      <c r="H78" s="2" t="str">
        <f t="shared" si="16"/>
        <v>00:10:47</v>
      </c>
      <c r="I78" s="2" t="str">
        <f t="shared" si="17"/>
        <v>  69 </v>
      </c>
      <c r="J78" s="2">
        <f t="shared" si="18"/>
      </c>
      <c r="K78" s="2">
        <f t="shared" si="19"/>
      </c>
    </row>
    <row r="79" spans="1:11" ht="15">
      <c r="A79" s="11" t="s">
        <v>164</v>
      </c>
      <c r="B79" s="1" t="str">
        <f t="shared" si="10"/>
        <v>  70 </v>
      </c>
      <c r="C79" s="1" t="str">
        <f t="shared" si="12"/>
        <v>Фисонгаев Руслан         </v>
      </c>
      <c r="D79" s="1" t="str">
        <f t="shared" si="13"/>
        <v>СОШ 25               </v>
      </c>
      <c r="E79" s="1" t="str">
        <f t="shared" si="14"/>
        <v>     </v>
      </c>
      <c r="F79" s="1" t="str">
        <f t="shared" si="11"/>
        <v> 192 </v>
      </c>
      <c r="G79" s="1" t="str">
        <f t="shared" si="15"/>
        <v>    </v>
      </c>
      <c r="H79" s="2" t="str">
        <f t="shared" si="16"/>
        <v>00:11:03</v>
      </c>
      <c r="I79" s="2" t="str">
        <f t="shared" si="17"/>
        <v>  70 </v>
      </c>
      <c r="J79" s="2">
        <f t="shared" si="18"/>
      </c>
      <c r="K79" s="2">
        <f t="shared" si="19"/>
      </c>
    </row>
    <row r="80" spans="1:11" ht="15">
      <c r="A80" s="11" t="s">
        <v>165</v>
      </c>
      <c r="B80" s="1" t="str">
        <f t="shared" si="10"/>
        <v>  71 </v>
      </c>
      <c r="C80" s="1" t="str">
        <f t="shared" si="12"/>
        <v>Казанова Дарья           </v>
      </c>
      <c r="D80" s="1" t="str">
        <f t="shared" si="13"/>
        <v>СОШ 77               </v>
      </c>
      <c r="E80" s="1" t="str">
        <f t="shared" si="14"/>
        <v>     </v>
      </c>
      <c r="F80" s="1" t="str">
        <f t="shared" si="11"/>
        <v> 103 </v>
      </c>
      <c r="G80" s="1" t="str">
        <f t="shared" si="15"/>
        <v>    </v>
      </c>
      <c r="H80" s="2" t="str">
        <f t="shared" si="16"/>
        <v>00:11:08</v>
      </c>
      <c r="I80" s="2" t="str">
        <f t="shared" si="17"/>
        <v>  71 </v>
      </c>
      <c r="J80" s="2">
        <f t="shared" si="18"/>
      </c>
      <c r="K80" s="2">
        <f t="shared" si="19"/>
      </c>
    </row>
    <row r="81" spans="1:11" ht="15">
      <c r="A81" s="11" t="s">
        <v>166</v>
      </c>
      <c r="B81" s="1" t="str">
        <f t="shared" si="10"/>
        <v>  72 </v>
      </c>
      <c r="C81" s="1" t="str">
        <f t="shared" si="12"/>
        <v>Кронина Софья            </v>
      </c>
      <c r="D81" s="1" t="str">
        <f t="shared" si="13"/>
        <v>СОШ 49               </v>
      </c>
      <c r="E81" s="1" t="str">
        <f t="shared" si="14"/>
        <v>     </v>
      </c>
      <c r="F81" s="1" t="str">
        <f t="shared" si="11"/>
        <v> 133 </v>
      </c>
      <c r="G81" s="1" t="str">
        <f t="shared" si="15"/>
        <v>    </v>
      </c>
      <c r="H81" s="2" t="str">
        <f t="shared" si="16"/>
        <v>00:11:19</v>
      </c>
      <c r="I81" s="2" t="str">
        <f t="shared" si="17"/>
        <v>  72 </v>
      </c>
      <c r="J81" s="2">
        <f t="shared" si="18"/>
      </c>
      <c r="K81" s="2">
        <f t="shared" si="19"/>
      </c>
    </row>
    <row r="82" spans="1:11" ht="15">
      <c r="A82" s="11" t="s">
        <v>167</v>
      </c>
      <c r="B82" s="1" t="str">
        <f t="shared" si="10"/>
        <v>  73 </v>
      </c>
      <c r="C82" s="1" t="str">
        <f t="shared" si="12"/>
        <v>Соловьев Дмитрий         </v>
      </c>
      <c r="D82" s="1" t="str">
        <f t="shared" si="13"/>
        <v>Абрис 2              </v>
      </c>
      <c r="E82" s="1" t="str">
        <f t="shared" si="14"/>
        <v>     </v>
      </c>
      <c r="F82" s="1" t="str">
        <f t="shared" si="11"/>
        <v> 115 </v>
      </c>
      <c r="G82" s="1" t="str">
        <f t="shared" si="15"/>
        <v>    </v>
      </c>
      <c r="H82" s="2" t="str">
        <f t="shared" si="16"/>
        <v>00:11:20</v>
      </c>
      <c r="I82" s="2" t="str">
        <f t="shared" si="17"/>
        <v>  73 </v>
      </c>
      <c r="J82" s="2">
        <f t="shared" si="18"/>
      </c>
      <c r="K82" s="2">
        <f t="shared" si="19"/>
      </c>
    </row>
    <row r="83" spans="1:11" ht="15">
      <c r="A83" s="11" t="s">
        <v>168</v>
      </c>
      <c r="B83" s="1" t="str">
        <f t="shared" si="10"/>
        <v>  74 </v>
      </c>
      <c r="C83" s="1" t="str">
        <f t="shared" si="12"/>
        <v>Ягушин                   </v>
      </c>
      <c r="D83" s="1" t="str">
        <f t="shared" si="13"/>
        <v>СОШ 43-2             </v>
      </c>
      <c r="E83" s="1" t="str">
        <f t="shared" si="14"/>
        <v>     </v>
      </c>
      <c r="F83" s="1" t="str">
        <f t="shared" si="11"/>
        <v> 211 </v>
      </c>
      <c r="G83" s="1" t="str">
        <f t="shared" si="15"/>
        <v>    </v>
      </c>
      <c r="H83" s="2" t="str">
        <f t="shared" si="16"/>
        <v>00:11:31</v>
      </c>
      <c r="I83" s="2" t="str">
        <f t="shared" si="17"/>
        <v>  74 </v>
      </c>
      <c r="J83" s="2">
        <f t="shared" si="18"/>
      </c>
      <c r="K83" s="2">
        <f t="shared" si="19"/>
      </c>
    </row>
    <row r="84" spans="1:11" ht="15">
      <c r="A84" s="11" t="s">
        <v>169</v>
      </c>
      <c r="B84" s="1" t="str">
        <f t="shared" si="10"/>
        <v>  75 </v>
      </c>
      <c r="C84" s="1" t="str">
        <f t="shared" si="12"/>
        <v>Мирошниченко             </v>
      </c>
      <c r="D84" s="1" t="str">
        <f t="shared" si="13"/>
        <v>СОШ 43-2             </v>
      </c>
      <c r="E84" s="1" t="str">
        <f t="shared" si="14"/>
        <v>     </v>
      </c>
      <c r="F84" s="1" t="str">
        <f t="shared" si="11"/>
        <v> 209 </v>
      </c>
      <c r="G84" s="1" t="str">
        <f t="shared" si="15"/>
        <v>    </v>
      </c>
      <c r="H84" s="2" t="str">
        <f t="shared" si="16"/>
        <v>00:11:38</v>
      </c>
      <c r="I84" s="2" t="str">
        <f t="shared" si="17"/>
        <v>  75 </v>
      </c>
      <c r="J84" s="2">
        <f t="shared" si="18"/>
      </c>
      <c r="K84" s="2">
        <f t="shared" si="19"/>
      </c>
    </row>
    <row r="85" spans="1:11" ht="15">
      <c r="A85" s="11" t="s">
        <v>170</v>
      </c>
      <c r="B85" s="1" t="str">
        <f t="shared" si="10"/>
        <v>  76 </v>
      </c>
      <c r="C85" s="1" t="str">
        <f t="shared" si="12"/>
        <v>Поторогина Катя          </v>
      </c>
      <c r="D85" s="1" t="str">
        <f t="shared" si="13"/>
        <v>СОШ 2                </v>
      </c>
      <c r="E85" s="1" t="str">
        <f t="shared" si="14"/>
        <v>     </v>
      </c>
      <c r="F85" s="1" t="str">
        <f t="shared" si="11"/>
        <v> 157 </v>
      </c>
      <c r="G85" s="1" t="str">
        <f t="shared" si="15"/>
        <v>    </v>
      </c>
      <c r="H85" s="2" t="str">
        <f t="shared" si="16"/>
        <v>00:11:42</v>
      </c>
      <c r="I85" s="2" t="str">
        <f t="shared" si="17"/>
        <v>  76 </v>
      </c>
      <c r="J85" s="2">
        <f t="shared" si="18"/>
      </c>
      <c r="K85" s="2">
        <f t="shared" si="19"/>
      </c>
    </row>
    <row r="86" spans="1:11" ht="15">
      <c r="A86" s="11" t="s">
        <v>171</v>
      </c>
      <c r="B86" s="1" t="str">
        <f t="shared" si="10"/>
        <v>  77 </v>
      </c>
      <c r="C86" s="1" t="str">
        <f t="shared" si="12"/>
        <v>Хамяриева Ольга          </v>
      </c>
      <c r="D86" s="1" t="str">
        <f t="shared" si="13"/>
        <v>СОШ 76               </v>
      </c>
      <c r="E86" s="1" t="str">
        <f t="shared" si="14"/>
        <v>     </v>
      </c>
      <c r="F86" s="1" t="str">
        <f t="shared" si="11"/>
        <v> 147 </v>
      </c>
      <c r="G86" s="1" t="str">
        <f t="shared" si="15"/>
        <v>    </v>
      </c>
      <c r="H86" s="2" t="str">
        <f t="shared" si="16"/>
        <v>00:11:45</v>
      </c>
      <c r="I86" s="2" t="str">
        <f t="shared" si="17"/>
        <v>  77 </v>
      </c>
      <c r="J86" s="2">
        <f t="shared" si="18"/>
      </c>
      <c r="K86" s="2">
        <f t="shared" si="19"/>
      </c>
    </row>
    <row r="87" spans="1:11" ht="15">
      <c r="A87" s="11" t="s">
        <v>172</v>
      </c>
      <c r="B87" s="1" t="str">
        <f t="shared" si="10"/>
        <v>  78 </v>
      </c>
      <c r="C87" s="1" t="str">
        <f t="shared" si="12"/>
        <v>Морозов                  </v>
      </c>
      <c r="D87" s="1" t="str">
        <f t="shared" si="13"/>
        <v>СОШ 43-1             </v>
      </c>
      <c r="E87" s="1" t="str">
        <f t="shared" si="14"/>
        <v>     </v>
      </c>
      <c r="F87" s="1" t="str">
        <f t="shared" si="11"/>
        <v> 205 </v>
      </c>
      <c r="G87" s="1" t="str">
        <f t="shared" si="15"/>
        <v>    </v>
      </c>
      <c r="H87" s="2" t="str">
        <f t="shared" si="16"/>
        <v>00:11:50</v>
      </c>
      <c r="I87" s="2" t="str">
        <f t="shared" si="17"/>
        <v>  78 </v>
      </c>
      <c r="J87" s="2">
        <f t="shared" si="18"/>
      </c>
      <c r="K87" s="2">
        <f t="shared" si="19"/>
      </c>
    </row>
    <row r="88" spans="1:11" ht="15">
      <c r="A88" s="11" t="s">
        <v>173</v>
      </c>
      <c r="B88" s="1" t="str">
        <f t="shared" si="10"/>
        <v>  79 </v>
      </c>
      <c r="C88" s="1" t="str">
        <f t="shared" si="12"/>
        <v>Ячменев Влад             </v>
      </c>
      <c r="D88" s="1" t="str">
        <f t="shared" si="13"/>
        <v>СОШ 2                </v>
      </c>
      <c r="E88" s="1" t="str">
        <f t="shared" si="14"/>
        <v>     </v>
      </c>
      <c r="F88" s="1" t="str">
        <f t="shared" si="11"/>
        <v> 161 </v>
      </c>
      <c r="G88" s="1" t="str">
        <f t="shared" si="15"/>
        <v>    </v>
      </c>
      <c r="H88" s="2" t="str">
        <f t="shared" si="16"/>
        <v>00:11:54</v>
      </c>
      <c r="I88" s="2" t="str">
        <f t="shared" si="17"/>
        <v>  79 </v>
      </c>
      <c r="J88" s="2">
        <f t="shared" si="18"/>
      </c>
      <c r="K88" s="2">
        <f t="shared" si="19"/>
      </c>
    </row>
    <row r="89" spans="1:11" ht="15">
      <c r="A89" s="11" t="s">
        <v>174</v>
      </c>
      <c r="B89" s="1" t="str">
        <f t="shared" si="10"/>
        <v>  80 </v>
      </c>
      <c r="C89" s="1" t="str">
        <f t="shared" si="12"/>
        <v>Морозов                  </v>
      </c>
      <c r="D89" s="1" t="str">
        <f t="shared" si="13"/>
        <v>СОШ 43-2             </v>
      </c>
      <c r="E89" s="1" t="str">
        <f t="shared" si="14"/>
        <v>     </v>
      </c>
      <c r="F89" s="1" t="str">
        <f t="shared" si="11"/>
        <v> 210 </v>
      </c>
      <c r="G89" s="1" t="str">
        <f t="shared" si="15"/>
        <v>    </v>
      </c>
      <c r="H89" s="2" t="str">
        <f t="shared" si="16"/>
        <v>00:12:03</v>
      </c>
      <c r="I89" s="2" t="str">
        <f t="shared" si="17"/>
        <v>  80 </v>
      </c>
      <c r="J89" s="2">
        <f t="shared" si="18"/>
      </c>
      <c r="K89" s="2">
        <f t="shared" si="19"/>
      </c>
    </row>
    <row r="90" spans="1:11" ht="15">
      <c r="A90" s="11" t="s">
        <v>175</v>
      </c>
      <c r="B90" s="1" t="str">
        <f t="shared" si="10"/>
        <v>  81 </v>
      </c>
      <c r="C90" s="1" t="str">
        <f t="shared" si="12"/>
        <v>Коврова Татьяна          </v>
      </c>
      <c r="D90" s="1" t="str">
        <f t="shared" si="13"/>
        <v>СОШ 72               </v>
      </c>
      <c r="E90" s="1" t="str">
        <f t="shared" si="14"/>
        <v>     </v>
      </c>
      <c r="F90" s="1" t="str">
        <f t="shared" si="11"/>
        <v> 152 </v>
      </c>
      <c r="G90" s="1" t="str">
        <f t="shared" si="15"/>
        <v>    </v>
      </c>
      <c r="H90" s="2" t="str">
        <f t="shared" si="16"/>
        <v>00:12:16</v>
      </c>
      <c r="I90" s="2" t="str">
        <f t="shared" si="17"/>
        <v>  81 </v>
      </c>
      <c r="J90" s="2">
        <f t="shared" si="18"/>
      </c>
      <c r="K90" s="2">
        <f t="shared" si="19"/>
      </c>
    </row>
    <row r="91" spans="1:11" ht="15">
      <c r="A91" s="11" t="s">
        <v>176</v>
      </c>
      <c r="B91" s="1" t="str">
        <f t="shared" si="10"/>
        <v>  82 </v>
      </c>
      <c r="C91" s="1" t="str">
        <f t="shared" si="12"/>
        <v>Едалова                  </v>
      </c>
      <c r="D91" s="1" t="str">
        <f t="shared" si="13"/>
        <v>СОШ 43-1             </v>
      </c>
      <c r="E91" s="1" t="str">
        <f t="shared" si="14"/>
        <v>     </v>
      </c>
      <c r="F91" s="1" t="str">
        <f t="shared" si="11"/>
        <v> 199 </v>
      </c>
      <c r="G91" s="1" t="str">
        <f t="shared" si="15"/>
        <v>    </v>
      </c>
      <c r="H91" s="2" t="str">
        <f t="shared" si="16"/>
        <v>00:12:28</v>
      </c>
      <c r="I91" s="2" t="str">
        <f t="shared" si="17"/>
        <v>  82 </v>
      </c>
      <c r="J91" s="2">
        <f t="shared" si="18"/>
      </c>
      <c r="K91" s="2">
        <f t="shared" si="19"/>
      </c>
    </row>
    <row r="92" spans="1:11" ht="15">
      <c r="A92" s="11" t="s">
        <v>177</v>
      </c>
      <c r="B92" s="1" t="str">
        <f t="shared" si="10"/>
        <v>  83 </v>
      </c>
      <c r="C92" s="1" t="str">
        <f t="shared" si="12"/>
        <v>Кучина                   </v>
      </c>
      <c r="D92" s="1" t="str">
        <f t="shared" si="13"/>
        <v>СОШ 43-2             </v>
      </c>
      <c r="E92" s="1" t="str">
        <f t="shared" si="14"/>
        <v>     </v>
      </c>
      <c r="F92" s="1" t="str">
        <f t="shared" si="11"/>
        <v> 208 </v>
      </c>
      <c r="G92" s="1" t="str">
        <f t="shared" si="15"/>
        <v>    </v>
      </c>
      <c r="H92" s="2" t="str">
        <f t="shared" si="16"/>
        <v>00:12:30</v>
      </c>
      <c r="I92" s="2" t="str">
        <f t="shared" si="17"/>
        <v>  83 </v>
      </c>
      <c r="J92" s="2">
        <f t="shared" si="18"/>
      </c>
      <c r="K92" s="2">
        <f t="shared" si="19"/>
      </c>
    </row>
    <row r="93" spans="1:11" ht="15">
      <c r="A93" s="11" t="s">
        <v>178</v>
      </c>
      <c r="B93" s="1" t="str">
        <f t="shared" si="10"/>
        <v>  84 </v>
      </c>
      <c r="C93" s="1" t="str">
        <f t="shared" si="12"/>
        <v>Борщ                     </v>
      </c>
      <c r="D93" s="1" t="str">
        <f t="shared" si="13"/>
        <v>СОШ 43-2             </v>
      </c>
      <c r="E93" s="1" t="str">
        <f t="shared" si="14"/>
        <v>     </v>
      </c>
      <c r="F93" s="1" t="str">
        <f t="shared" si="11"/>
        <v> 207 </v>
      </c>
      <c r="G93" s="1" t="str">
        <f t="shared" si="15"/>
        <v>    </v>
      </c>
      <c r="H93" s="2" t="str">
        <f t="shared" si="16"/>
        <v>00:13:22</v>
      </c>
      <c r="I93" s="2" t="str">
        <f t="shared" si="17"/>
        <v>  84 </v>
      </c>
      <c r="J93" s="2">
        <f t="shared" si="18"/>
      </c>
      <c r="K93" s="2">
        <f t="shared" si="19"/>
      </c>
    </row>
    <row r="94" spans="1:11" ht="15">
      <c r="A94" s="11" t="s">
        <v>179</v>
      </c>
      <c r="B94" s="1" t="str">
        <f t="shared" si="10"/>
        <v>  85 </v>
      </c>
      <c r="C94" s="1" t="str">
        <f t="shared" si="12"/>
        <v>Глухова Виктория         </v>
      </c>
      <c r="D94" s="1" t="str">
        <f t="shared" si="13"/>
        <v>Молодость            </v>
      </c>
      <c r="E94" s="1" t="str">
        <f t="shared" si="14"/>
        <v>     </v>
      </c>
      <c r="F94" s="1" t="str">
        <f t="shared" si="11"/>
        <v> 218 </v>
      </c>
      <c r="G94" s="1" t="str">
        <f t="shared" si="15"/>
        <v>    </v>
      </c>
      <c r="H94" s="2" t="str">
        <f t="shared" si="16"/>
        <v>00:13:48</v>
      </c>
      <c r="I94" s="2" t="str">
        <f t="shared" si="17"/>
        <v>  85 </v>
      </c>
      <c r="J94" s="2">
        <f t="shared" si="18"/>
      </c>
      <c r="K94" s="2">
        <f t="shared" si="19"/>
      </c>
    </row>
    <row r="95" spans="1:11" ht="15">
      <c r="A95" s="11" t="s">
        <v>180</v>
      </c>
      <c r="B95" s="1" t="str">
        <f t="shared" si="10"/>
        <v>  86 </v>
      </c>
      <c r="C95" s="1" t="str">
        <f t="shared" si="12"/>
        <v>Филаткина Катя           </v>
      </c>
      <c r="D95" s="1" t="str">
        <f t="shared" si="13"/>
        <v>СОШ 33-1             </v>
      </c>
      <c r="E95" s="1" t="str">
        <f t="shared" si="14"/>
        <v>     </v>
      </c>
      <c r="F95" s="1" t="str">
        <f t="shared" si="11"/>
        <v> 175 </v>
      </c>
      <c r="G95" s="1" t="str">
        <f t="shared" si="15"/>
        <v>    </v>
      </c>
      <c r="H95" s="2" t="str">
        <f t="shared" si="16"/>
        <v>00:13:58</v>
      </c>
      <c r="I95" s="2" t="str">
        <f t="shared" si="17"/>
        <v>  86 </v>
      </c>
      <c r="J95" s="2">
        <f t="shared" si="18"/>
      </c>
      <c r="K95" s="2">
        <f t="shared" si="19"/>
      </c>
    </row>
    <row r="96" spans="1:11" ht="15">
      <c r="A96" s="11" t="s">
        <v>181</v>
      </c>
      <c r="B96" s="1" t="str">
        <f t="shared" si="10"/>
        <v>  87 </v>
      </c>
      <c r="C96" s="1" t="str">
        <f t="shared" si="12"/>
        <v>Сарычев Евгений          </v>
      </c>
      <c r="D96" s="1" t="str">
        <f t="shared" si="13"/>
        <v>Молодость            </v>
      </c>
      <c r="E96" s="1" t="str">
        <f t="shared" si="14"/>
        <v>     </v>
      </c>
      <c r="F96" s="1" t="str">
        <f t="shared" si="11"/>
        <v> 217 </v>
      </c>
      <c r="G96" s="1" t="str">
        <f t="shared" si="15"/>
        <v>    </v>
      </c>
      <c r="H96" s="2" t="str">
        <f t="shared" si="16"/>
        <v>00:13:58</v>
      </c>
      <c r="I96" s="2" t="str">
        <f t="shared" si="17"/>
        <v>  86 </v>
      </c>
      <c r="J96" s="2">
        <f t="shared" si="18"/>
      </c>
      <c r="K96" s="2">
        <f t="shared" si="19"/>
      </c>
    </row>
    <row r="97" spans="1:11" ht="15">
      <c r="A97" s="11" t="s">
        <v>182</v>
      </c>
      <c r="B97" s="1" t="str">
        <f t="shared" si="10"/>
        <v>  88 </v>
      </c>
      <c r="C97" s="1" t="str">
        <f t="shared" si="12"/>
        <v>Куликова Татьяна         </v>
      </c>
      <c r="D97" s="1" t="str">
        <f t="shared" si="13"/>
        <v>СОШ 49               </v>
      </c>
      <c r="E97" s="1" t="str">
        <f t="shared" si="14"/>
        <v>     </v>
      </c>
      <c r="F97" s="1" t="str">
        <f t="shared" si="11"/>
        <v> 134 </v>
      </c>
      <c r="G97" s="1" t="str">
        <f t="shared" si="15"/>
        <v>    </v>
      </c>
      <c r="H97" s="2" t="str">
        <f t="shared" si="16"/>
        <v>00:14:00</v>
      </c>
      <c r="I97" s="2" t="str">
        <f t="shared" si="17"/>
        <v>  88 </v>
      </c>
      <c r="J97" s="2">
        <f t="shared" si="18"/>
      </c>
      <c r="K97" s="2">
        <f t="shared" si="19"/>
      </c>
    </row>
    <row r="98" spans="1:11" ht="15">
      <c r="A98" s="11" t="s">
        <v>183</v>
      </c>
      <c r="B98" s="1" t="str">
        <f t="shared" si="10"/>
        <v>  89 </v>
      </c>
      <c r="C98" s="1" t="str">
        <f t="shared" si="12"/>
        <v>Шмелева Александра       </v>
      </c>
      <c r="D98" s="1" t="str">
        <f t="shared" si="13"/>
        <v>Молодость            </v>
      </c>
      <c r="E98" s="1" t="str">
        <f t="shared" si="14"/>
        <v>     </v>
      </c>
      <c r="F98" s="1" t="str">
        <f t="shared" si="11"/>
        <v> 215 </v>
      </c>
      <c r="G98" s="1" t="str">
        <f t="shared" si="15"/>
        <v>    </v>
      </c>
      <c r="H98" s="2" t="str">
        <f t="shared" si="16"/>
        <v>00:14:04</v>
      </c>
      <c r="I98" s="2" t="str">
        <f t="shared" si="17"/>
        <v>  89 </v>
      </c>
      <c r="J98" s="2">
        <f t="shared" si="18"/>
      </c>
      <c r="K98" s="2">
        <f t="shared" si="19"/>
      </c>
    </row>
    <row r="99" spans="1:11" ht="15">
      <c r="A99" s="11" t="s">
        <v>184</v>
      </c>
      <c r="B99" s="1" t="str">
        <f t="shared" si="10"/>
        <v>  90 </v>
      </c>
      <c r="C99" s="1" t="str">
        <f t="shared" si="12"/>
        <v>Сердюковская             </v>
      </c>
      <c r="D99" s="1" t="str">
        <f t="shared" si="13"/>
        <v>СОШ 43-2             </v>
      </c>
      <c r="E99" s="1" t="str">
        <f t="shared" si="14"/>
        <v>     </v>
      </c>
      <c r="F99" s="1" t="str">
        <f t="shared" si="11"/>
        <v> 206 </v>
      </c>
      <c r="G99" s="1" t="str">
        <f t="shared" si="15"/>
        <v>    </v>
      </c>
      <c r="H99" s="2" t="str">
        <f t="shared" si="16"/>
        <v>00:14:15</v>
      </c>
      <c r="I99" s="2" t="str">
        <f t="shared" si="17"/>
        <v>  90 </v>
      </c>
      <c r="J99" s="2">
        <f t="shared" si="18"/>
      </c>
      <c r="K99" s="2">
        <f t="shared" si="19"/>
      </c>
    </row>
    <row r="100" spans="1:11" ht="15">
      <c r="A100" s="11" t="s">
        <v>185</v>
      </c>
      <c r="B100" s="1" t="str">
        <f t="shared" si="10"/>
        <v>  91 </v>
      </c>
      <c r="C100" s="1" t="str">
        <f t="shared" si="12"/>
        <v>Шубин Женя               </v>
      </c>
      <c r="D100" s="1" t="str">
        <f t="shared" si="13"/>
        <v>СОШ 33-1             </v>
      </c>
      <c r="E100" s="1" t="str">
        <f t="shared" si="14"/>
        <v>     </v>
      </c>
      <c r="F100" s="1" t="str">
        <f t="shared" si="11"/>
        <v> 176 </v>
      </c>
      <c r="G100" s="1" t="str">
        <f t="shared" si="15"/>
        <v>    </v>
      </c>
      <c r="H100" s="2" t="str">
        <f t="shared" si="16"/>
        <v>00:14:34</v>
      </c>
      <c r="I100" s="2" t="str">
        <f t="shared" si="17"/>
        <v>  91 </v>
      </c>
      <c r="J100" s="2">
        <f t="shared" si="18"/>
      </c>
      <c r="K100" s="2">
        <f t="shared" si="19"/>
      </c>
    </row>
    <row r="101" spans="1:11" ht="15">
      <c r="A101" s="11" t="s">
        <v>186</v>
      </c>
      <c r="B101" s="1" t="str">
        <f t="shared" si="10"/>
        <v>  92 </v>
      </c>
      <c r="C101" s="1" t="str">
        <f t="shared" si="12"/>
        <v>Ходанович Анна           </v>
      </c>
      <c r="D101" s="1" t="str">
        <f t="shared" si="13"/>
        <v>Молодость            </v>
      </c>
      <c r="E101" s="1" t="str">
        <f t="shared" si="14"/>
        <v>     </v>
      </c>
      <c r="F101" s="1" t="str">
        <f t="shared" si="11"/>
        <v> 216 </v>
      </c>
      <c r="G101" s="1" t="str">
        <f t="shared" si="15"/>
        <v>    </v>
      </c>
      <c r="H101" s="2" t="str">
        <f t="shared" si="16"/>
        <v>00:14:35</v>
      </c>
      <c r="I101" s="2" t="str">
        <f t="shared" si="17"/>
        <v>  92 </v>
      </c>
      <c r="J101" s="2">
        <f t="shared" si="18"/>
      </c>
      <c r="K101" s="2">
        <f t="shared" si="19"/>
      </c>
    </row>
    <row r="102" spans="1:11" ht="15">
      <c r="A102" s="11" t="s">
        <v>187</v>
      </c>
      <c r="B102" s="1" t="str">
        <f t="shared" si="10"/>
        <v>  93 </v>
      </c>
      <c r="C102" s="1" t="str">
        <f t="shared" si="12"/>
        <v>Ильченко                 </v>
      </c>
      <c r="D102" s="1" t="str">
        <f t="shared" si="13"/>
        <v>СОШ 43-1             </v>
      </c>
      <c r="E102" s="1" t="str">
        <f t="shared" si="14"/>
        <v>     </v>
      </c>
      <c r="F102" s="1" t="str">
        <f t="shared" si="11"/>
        <v> 200 </v>
      </c>
      <c r="G102" s="1" t="str">
        <f t="shared" si="15"/>
        <v>    </v>
      </c>
      <c r="H102" s="2" t="str">
        <f t="shared" si="16"/>
        <v>00:14:45</v>
      </c>
      <c r="I102" s="2" t="str">
        <f t="shared" si="17"/>
        <v>  93 </v>
      </c>
      <c r="J102" s="2">
        <f t="shared" si="18"/>
      </c>
      <c r="K102" s="2">
        <f t="shared" si="19"/>
      </c>
    </row>
    <row r="103" spans="1:11" ht="15">
      <c r="A103" s="11" t="s">
        <v>188</v>
      </c>
      <c r="B103" s="1" t="str">
        <f t="shared" si="10"/>
        <v>  94 </v>
      </c>
      <c r="C103" s="1" t="str">
        <f t="shared" si="12"/>
        <v>Савинов                  </v>
      </c>
      <c r="D103" s="1" t="str">
        <f t="shared" si="13"/>
        <v>СОШ 43-1             </v>
      </c>
      <c r="E103" s="1" t="str">
        <f t="shared" si="14"/>
        <v>     </v>
      </c>
      <c r="F103" s="1" t="str">
        <f t="shared" si="11"/>
        <v> 202 </v>
      </c>
      <c r="G103" s="1" t="str">
        <f t="shared" si="15"/>
        <v>    </v>
      </c>
      <c r="H103" s="2" t="str">
        <f t="shared" si="16"/>
        <v>00:16:04</v>
      </c>
      <c r="I103" s="2" t="str">
        <f t="shared" si="17"/>
        <v>  94 </v>
      </c>
      <c r="J103" s="2">
        <f t="shared" si="18"/>
      </c>
      <c r="K103" s="2">
        <f t="shared" si="19"/>
      </c>
    </row>
    <row r="104" spans="1:11" ht="15">
      <c r="A104" s="11" t="s">
        <v>189</v>
      </c>
      <c r="B104" s="1" t="str">
        <f t="shared" si="10"/>
        <v>  95 </v>
      </c>
      <c r="C104" s="1" t="str">
        <f t="shared" si="12"/>
        <v>Товт                     </v>
      </c>
      <c r="D104" s="1" t="str">
        <f t="shared" si="13"/>
        <v>СОШ 43-1             </v>
      </c>
      <c r="E104" s="1" t="str">
        <f t="shared" si="14"/>
        <v>     </v>
      </c>
      <c r="F104" s="1" t="str">
        <f t="shared" si="11"/>
        <v> 201 </v>
      </c>
      <c r="G104" s="1" t="str">
        <f t="shared" si="15"/>
        <v>    </v>
      </c>
      <c r="H104" s="2" t="str">
        <f t="shared" si="16"/>
        <v>00:18:13</v>
      </c>
      <c r="I104" s="2" t="str">
        <f t="shared" si="17"/>
        <v>  95 </v>
      </c>
      <c r="J104" s="2">
        <f t="shared" si="18"/>
      </c>
      <c r="K104" s="2">
        <f t="shared" si="19"/>
      </c>
    </row>
    <row r="105" spans="1:11" ht="12.75">
      <c r="A105"/>
      <c r="B105" s="1">
        <f t="shared" si="10"/>
      </c>
      <c r="C105" s="1">
        <f t="shared" si="12"/>
      </c>
      <c r="D105" s="1">
        <f t="shared" si="13"/>
      </c>
      <c r="E105" s="1">
        <f t="shared" si="14"/>
      </c>
      <c r="F105" s="1">
        <f t="shared" si="11"/>
      </c>
      <c r="G105" s="1">
        <f t="shared" si="15"/>
      </c>
      <c r="H105" s="2">
        <f t="shared" si="16"/>
      </c>
      <c r="I105" s="2">
        <f t="shared" si="17"/>
      </c>
      <c r="J105" s="2">
        <f t="shared" si="18"/>
      </c>
      <c r="K105" s="2">
        <f t="shared" si="19"/>
      </c>
    </row>
    <row r="106" spans="1:11" ht="15.75">
      <c r="A106" s="9" t="s">
        <v>190</v>
      </c>
      <c r="B106" s="1" t="str">
        <f t="shared" si="10"/>
        <v>ср</v>
      </c>
      <c r="C106" s="1">
        <f t="shared" si="12"/>
      </c>
      <c r="D106" s="1">
        <f t="shared" si="13"/>
      </c>
      <c r="E106" s="1">
        <f t="shared" si="14"/>
      </c>
      <c r="F106" s="1">
        <f t="shared" si="11"/>
      </c>
      <c r="G106" s="1">
        <f t="shared" si="15"/>
      </c>
      <c r="H106" s="2">
        <f t="shared" si="16"/>
      </c>
      <c r="I106" s="2">
        <f t="shared" si="17"/>
      </c>
      <c r="J106" s="2">
        <f t="shared" si="18"/>
      </c>
      <c r="K106" s="2">
        <f t="shared" si="19"/>
      </c>
    </row>
    <row r="107" spans="1:11" ht="12.75">
      <c r="A107"/>
      <c r="B107" s="1">
        <f t="shared" si="10"/>
      </c>
      <c r="C107" s="1">
        <f t="shared" si="12"/>
      </c>
      <c r="D107" s="1">
        <f t="shared" si="13"/>
      </c>
      <c r="E107" s="1">
        <f t="shared" si="14"/>
      </c>
      <c r="F107" s="1">
        <f t="shared" si="11"/>
      </c>
      <c r="G107" s="1">
        <f t="shared" si="15"/>
      </c>
      <c r="H107" s="2">
        <f t="shared" si="16"/>
      </c>
      <c r="I107" s="2">
        <f t="shared" si="17"/>
      </c>
      <c r="J107" s="2">
        <f t="shared" si="18"/>
      </c>
      <c r="K107" s="2">
        <f t="shared" si="19"/>
      </c>
    </row>
    <row r="108" spans="1:11" ht="15">
      <c r="A108" s="10" t="s">
        <v>71</v>
      </c>
      <c r="B108" s="1" t="str">
        <f t="shared" si="10"/>
        <v>№п/п </v>
      </c>
      <c r="C108" s="1" t="str">
        <f t="shared" si="12"/>
        <v>Фамилия, имя             </v>
      </c>
      <c r="D108" s="1" t="str">
        <f t="shared" si="13"/>
        <v>Коллектив            </v>
      </c>
      <c r="E108" s="1" t="str">
        <f t="shared" si="14"/>
        <v>Квал </v>
      </c>
      <c r="F108" s="1" t="str">
        <f t="shared" si="11"/>
        <v>Номер</v>
      </c>
      <c r="G108" s="1" t="str">
        <f t="shared" si="15"/>
        <v> ГР </v>
      </c>
      <c r="H108" s="2" t="str">
        <f t="shared" si="16"/>
        <v> Результ</v>
      </c>
      <c r="I108" s="2" t="str">
        <f t="shared" si="17"/>
        <v>Место </v>
      </c>
      <c r="J108" s="2" t="str">
        <f t="shared" si="18"/>
        <v> </v>
      </c>
      <c r="K108" s="2">
        <f t="shared" si="19"/>
      </c>
    </row>
    <row r="109" spans="1:11" ht="15">
      <c r="A109" s="11" t="s">
        <v>191</v>
      </c>
      <c r="B109" s="1" t="str">
        <f t="shared" si="10"/>
        <v>   1 </v>
      </c>
      <c r="C109" s="1" t="str">
        <f t="shared" si="12"/>
        <v>Игнатьев Антонэ          </v>
      </c>
      <c r="D109" s="1" t="str">
        <f t="shared" si="13"/>
        <v>СОШ 33               </v>
      </c>
      <c r="E109" s="1" t="str">
        <f t="shared" si="14"/>
        <v>     </v>
      </c>
      <c r="F109" s="1" t="str">
        <f t="shared" si="11"/>
        <v> 364 </v>
      </c>
      <c r="G109" s="1" t="str">
        <f t="shared" si="15"/>
        <v>    </v>
      </c>
      <c r="H109" s="2" t="str">
        <f t="shared" si="16"/>
        <v>00:04:29</v>
      </c>
      <c r="I109" s="2" t="str">
        <f t="shared" si="17"/>
        <v>   1 </v>
      </c>
      <c r="J109" s="2">
        <f t="shared" si="18"/>
      </c>
      <c r="K109" s="2">
        <f t="shared" si="19"/>
      </c>
    </row>
    <row r="110" spans="1:11" ht="15">
      <c r="A110" s="11" t="s">
        <v>192</v>
      </c>
      <c r="B110" s="1" t="str">
        <f t="shared" si="10"/>
        <v>   2 </v>
      </c>
      <c r="C110" s="1" t="str">
        <f t="shared" si="12"/>
        <v>Пивоваров Вячеслав       </v>
      </c>
      <c r="D110" s="1" t="str">
        <f t="shared" si="13"/>
        <v>СОШ 76               </v>
      </c>
      <c r="E110" s="1" t="str">
        <f t="shared" si="14"/>
        <v>     </v>
      </c>
      <c r="F110" s="1" t="str">
        <f t="shared" si="11"/>
        <v> 308 </v>
      </c>
      <c r="G110" s="1" t="str">
        <f t="shared" si="15"/>
        <v>    </v>
      </c>
      <c r="H110" s="2" t="str">
        <f t="shared" si="16"/>
        <v>00:04:57</v>
      </c>
      <c r="I110" s="2" t="str">
        <f t="shared" si="17"/>
        <v>   2 </v>
      </c>
      <c r="J110" s="2">
        <f t="shared" si="18"/>
      </c>
      <c r="K110" s="2">
        <f t="shared" si="19"/>
      </c>
    </row>
    <row r="111" spans="1:11" ht="15">
      <c r="A111" s="11" t="s">
        <v>193</v>
      </c>
      <c r="B111" s="1" t="str">
        <f t="shared" si="10"/>
        <v>   3 </v>
      </c>
      <c r="C111" s="1" t="str">
        <f t="shared" si="12"/>
        <v>Преснов Павел            </v>
      </c>
      <c r="D111" s="1" t="str">
        <f t="shared" si="13"/>
        <v>Горизонт             </v>
      </c>
      <c r="E111" s="1" t="str">
        <f t="shared" si="14"/>
        <v>     </v>
      </c>
      <c r="F111" s="1" t="str">
        <f t="shared" si="11"/>
        <v> 354 </v>
      </c>
      <c r="G111" s="1" t="str">
        <f t="shared" si="15"/>
        <v>    </v>
      </c>
      <c r="H111" s="2" t="str">
        <f t="shared" si="16"/>
        <v>00:05:38</v>
      </c>
      <c r="I111" s="2" t="str">
        <f t="shared" si="17"/>
        <v>   3 </v>
      </c>
      <c r="J111" s="2">
        <f t="shared" si="18"/>
      </c>
      <c r="K111" s="2">
        <f t="shared" si="19"/>
      </c>
    </row>
    <row r="112" spans="1:11" ht="15">
      <c r="A112" s="11" t="s">
        <v>194</v>
      </c>
      <c r="B112" s="1" t="str">
        <f t="shared" si="10"/>
        <v>   4 </v>
      </c>
      <c r="C112" s="1" t="str">
        <f t="shared" si="12"/>
        <v>Жуков Артем              </v>
      </c>
      <c r="D112" s="1" t="str">
        <f t="shared" si="13"/>
        <v>СОШ 72-2             </v>
      </c>
      <c r="E112" s="1" t="str">
        <f t="shared" si="14"/>
        <v>     </v>
      </c>
      <c r="F112" s="1" t="str">
        <f t="shared" si="11"/>
        <v> 334 </v>
      </c>
      <c r="G112" s="1" t="str">
        <f t="shared" si="15"/>
        <v>    </v>
      </c>
      <c r="H112" s="2" t="str">
        <f t="shared" si="16"/>
        <v>00:05:46</v>
      </c>
      <c r="I112" s="2" t="str">
        <f t="shared" si="17"/>
        <v>   4 </v>
      </c>
      <c r="J112" s="2">
        <f t="shared" si="18"/>
      </c>
      <c r="K112" s="2">
        <f t="shared" si="19"/>
      </c>
    </row>
    <row r="113" spans="1:11" ht="15">
      <c r="A113" s="11" t="s">
        <v>195</v>
      </c>
      <c r="B113" s="1" t="str">
        <f t="shared" si="10"/>
        <v>   5 </v>
      </c>
      <c r="C113" s="1" t="str">
        <f t="shared" si="12"/>
        <v>Валинчюс Владимир        </v>
      </c>
      <c r="D113" s="1" t="str">
        <f t="shared" si="13"/>
        <v>СОШ 76               </v>
      </c>
      <c r="E113" s="1" t="str">
        <f t="shared" si="14"/>
        <v>     </v>
      </c>
      <c r="F113" s="1" t="str">
        <f t="shared" si="11"/>
        <v> 313 </v>
      </c>
      <c r="G113" s="1" t="str">
        <f t="shared" si="15"/>
        <v>    </v>
      </c>
      <c r="H113" s="2" t="str">
        <f t="shared" si="16"/>
        <v>00:05:55</v>
      </c>
      <c r="I113" s="2" t="str">
        <f t="shared" si="17"/>
        <v>   5 </v>
      </c>
      <c r="J113" s="2">
        <f t="shared" si="18"/>
      </c>
      <c r="K113" s="2">
        <f t="shared" si="19"/>
      </c>
    </row>
    <row r="114" spans="1:11" ht="15">
      <c r="A114" s="11" t="s">
        <v>196</v>
      </c>
      <c r="B114" s="1" t="str">
        <f t="shared" si="10"/>
        <v>   6 </v>
      </c>
      <c r="C114" s="1" t="str">
        <f t="shared" si="12"/>
        <v>Атепалин Саша            </v>
      </c>
      <c r="D114" s="1" t="str">
        <f t="shared" si="13"/>
        <v>СОШ 33               </v>
      </c>
      <c r="E114" s="1" t="str">
        <f t="shared" si="14"/>
        <v>     </v>
      </c>
      <c r="F114" s="1" t="str">
        <f t="shared" si="11"/>
        <v> 365 </v>
      </c>
      <c r="G114" s="1" t="str">
        <f t="shared" si="15"/>
        <v>    </v>
      </c>
      <c r="H114" s="2" t="str">
        <f t="shared" si="16"/>
        <v>00:05:58</v>
      </c>
      <c r="I114" s="2" t="str">
        <f t="shared" si="17"/>
        <v>   6 </v>
      </c>
      <c r="J114" s="2">
        <f t="shared" si="18"/>
      </c>
      <c r="K114" s="2">
        <f t="shared" si="19"/>
      </c>
    </row>
    <row r="115" spans="1:11" ht="15">
      <c r="A115" s="11" t="s">
        <v>197</v>
      </c>
      <c r="B115" s="1" t="str">
        <f t="shared" si="10"/>
        <v>   7 </v>
      </c>
      <c r="C115" s="1" t="str">
        <f t="shared" si="12"/>
        <v>Веселов Александр        </v>
      </c>
      <c r="D115" s="1" t="str">
        <f t="shared" si="13"/>
        <v>СОШ 76               </v>
      </c>
      <c r="E115" s="1" t="str">
        <f t="shared" si="14"/>
        <v>     </v>
      </c>
      <c r="F115" s="1" t="str">
        <f t="shared" si="11"/>
        <v> 310 </v>
      </c>
      <c r="G115" s="1" t="str">
        <f t="shared" si="15"/>
        <v>    </v>
      </c>
      <c r="H115" s="2" t="str">
        <f t="shared" si="16"/>
        <v>00:06:17</v>
      </c>
      <c r="I115" s="2" t="str">
        <f t="shared" si="17"/>
        <v>   7 </v>
      </c>
      <c r="J115" s="2">
        <f t="shared" si="18"/>
      </c>
      <c r="K115" s="2">
        <f t="shared" si="19"/>
      </c>
    </row>
    <row r="116" spans="1:11" ht="15">
      <c r="A116" s="11" t="s">
        <v>198</v>
      </c>
      <c r="B116" s="1" t="str">
        <f t="shared" si="10"/>
        <v>   8 </v>
      </c>
      <c r="C116" s="1" t="str">
        <f t="shared" si="12"/>
        <v>Соломатин Семен          </v>
      </c>
      <c r="D116" s="1" t="str">
        <f t="shared" si="13"/>
        <v>СОШ 33               </v>
      </c>
      <c r="E116" s="1" t="str">
        <f t="shared" si="14"/>
        <v>     </v>
      </c>
      <c r="F116" s="1" t="str">
        <f t="shared" si="11"/>
        <v> 367 </v>
      </c>
      <c r="G116" s="1" t="str">
        <f t="shared" si="15"/>
        <v>    </v>
      </c>
      <c r="H116" s="2" t="str">
        <f t="shared" si="16"/>
        <v>00:06:44</v>
      </c>
      <c r="I116" s="2" t="str">
        <f t="shared" si="17"/>
        <v>   8 </v>
      </c>
      <c r="J116" s="2">
        <f t="shared" si="18"/>
      </c>
      <c r="K116" s="2">
        <f t="shared" si="19"/>
      </c>
    </row>
    <row r="117" spans="1:11" ht="15">
      <c r="A117" s="11" t="s">
        <v>199</v>
      </c>
      <c r="B117" s="1" t="str">
        <f t="shared" si="10"/>
        <v>   9 </v>
      </c>
      <c r="C117" s="1" t="str">
        <f t="shared" si="12"/>
        <v>Матвеева Арина           </v>
      </c>
      <c r="D117" s="1" t="str">
        <f t="shared" si="13"/>
        <v>СОШ 76               </v>
      </c>
      <c r="E117" s="1" t="str">
        <f t="shared" si="14"/>
        <v>     </v>
      </c>
      <c r="F117" s="1" t="str">
        <f t="shared" si="11"/>
        <v> 311 </v>
      </c>
      <c r="G117" s="1" t="str">
        <f t="shared" si="15"/>
        <v>    </v>
      </c>
      <c r="H117" s="2" t="str">
        <f t="shared" si="16"/>
        <v>00:06:51</v>
      </c>
      <c r="I117" s="2" t="str">
        <f t="shared" si="17"/>
        <v>   9 </v>
      </c>
      <c r="J117" s="2">
        <f t="shared" si="18"/>
      </c>
      <c r="K117" s="2">
        <f t="shared" si="19"/>
      </c>
    </row>
    <row r="118" spans="1:11" ht="15">
      <c r="A118" s="11" t="s">
        <v>200</v>
      </c>
      <c r="B118" s="1" t="str">
        <f t="shared" si="10"/>
        <v>  10 </v>
      </c>
      <c r="C118" s="1" t="str">
        <f t="shared" si="12"/>
        <v>Молотов Андрей           </v>
      </c>
      <c r="D118" s="1" t="str">
        <f t="shared" si="13"/>
        <v>Абрис                </v>
      </c>
      <c r="E118" s="1" t="str">
        <f t="shared" si="14"/>
        <v>     </v>
      </c>
      <c r="F118" s="1" t="str">
        <f t="shared" si="11"/>
        <v> 301 </v>
      </c>
      <c r="G118" s="1" t="str">
        <f t="shared" si="15"/>
        <v>    </v>
      </c>
      <c r="H118" s="2" t="str">
        <f t="shared" si="16"/>
        <v>00:06:55</v>
      </c>
      <c r="I118" s="2" t="str">
        <f t="shared" si="17"/>
        <v>  10 </v>
      </c>
      <c r="J118" s="2">
        <f t="shared" si="18"/>
      </c>
      <c r="K118" s="2">
        <f t="shared" si="19"/>
      </c>
    </row>
    <row r="119" spans="1:11" ht="15">
      <c r="A119" s="11" t="s">
        <v>201</v>
      </c>
      <c r="B119" s="1" t="str">
        <f t="shared" si="10"/>
        <v>  11 </v>
      </c>
      <c r="C119" s="1" t="str">
        <f t="shared" si="12"/>
        <v>Сенюкович Егор           </v>
      </c>
      <c r="D119" s="1" t="str">
        <f t="shared" si="13"/>
        <v>Абрис                </v>
      </c>
      <c r="E119" s="1" t="str">
        <f t="shared" si="14"/>
        <v>     </v>
      </c>
      <c r="F119" s="1" t="str">
        <f t="shared" si="11"/>
        <v> 304 </v>
      </c>
      <c r="G119" s="1" t="str">
        <f t="shared" si="15"/>
        <v>    </v>
      </c>
      <c r="H119" s="2" t="str">
        <f t="shared" si="16"/>
        <v>00:07:09</v>
      </c>
      <c r="I119" s="2" t="str">
        <f t="shared" si="17"/>
        <v>  11 </v>
      </c>
      <c r="J119" s="2">
        <f t="shared" si="18"/>
      </c>
      <c r="K119" s="2">
        <f t="shared" si="19"/>
      </c>
    </row>
    <row r="120" spans="1:11" ht="15">
      <c r="A120" s="11" t="s">
        <v>202</v>
      </c>
      <c r="B120" s="1" t="str">
        <f t="shared" si="10"/>
        <v>  12 </v>
      </c>
      <c r="C120" s="1" t="str">
        <f t="shared" si="12"/>
        <v>Фомичев Дмитрий          </v>
      </c>
      <c r="D120" s="1" t="str">
        <f t="shared" si="13"/>
        <v>СОШ 72-2             </v>
      </c>
      <c r="E120" s="1" t="str">
        <f t="shared" si="14"/>
        <v>     </v>
      </c>
      <c r="F120" s="1" t="str">
        <f t="shared" si="11"/>
        <v> 329 </v>
      </c>
      <c r="G120" s="1" t="str">
        <f t="shared" si="15"/>
        <v>    </v>
      </c>
      <c r="H120" s="2" t="str">
        <f t="shared" si="16"/>
        <v>00:07:25</v>
      </c>
      <c r="I120" s="2" t="str">
        <f t="shared" si="17"/>
        <v>  12 </v>
      </c>
      <c r="J120" s="2">
        <f t="shared" si="18"/>
      </c>
      <c r="K120" s="2">
        <f t="shared" si="19"/>
      </c>
    </row>
    <row r="121" spans="1:11" ht="15">
      <c r="A121" s="11" t="s">
        <v>203</v>
      </c>
      <c r="B121" s="1" t="str">
        <f t="shared" si="10"/>
        <v>  13 </v>
      </c>
      <c r="C121" s="1" t="str">
        <f aca="true" t="shared" si="20" ref="C121:C127">MID(A121,6,25)</f>
        <v>Колесов Леонид           </v>
      </c>
      <c r="D121" s="1" t="str">
        <f aca="true" t="shared" si="21" ref="D121:D127">MID(A121,32,21)</f>
        <v>СОШ 49               </v>
      </c>
      <c r="E121" s="1" t="str">
        <f aca="true" t="shared" si="22" ref="E121:E127">MID(A121,53,5)</f>
        <v>     </v>
      </c>
      <c r="F121" s="1" t="str">
        <f aca="true" t="shared" si="23" ref="F121:F127">MID(A121,58,5)</f>
        <v> 315 </v>
      </c>
      <c r="G121" s="1" t="str">
        <f aca="true" t="shared" si="24" ref="G121:G127">MID(A121,63,4)</f>
        <v>    </v>
      </c>
      <c r="H121" s="2" t="str">
        <f aca="true" t="shared" si="25" ref="H121:H127">MID(A121,68,8)</f>
        <v>00:08:03</v>
      </c>
      <c r="I121" s="2" t="str">
        <f aca="true" t="shared" si="26" ref="I121:I127">MID(A121,79,6)</f>
        <v>  13 </v>
      </c>
      <c r="J121" s="2">
        <f aca="true" t="shared" si="27" ref="J121:J127">MID(A121,89,5)</f>
      </c>
      <c r="K121" s="2">
        <f aca="true" t="shared" si="28" ref="K121:K127">MID(A121,94,5)</f>
      </c>
    </row>
    <row r="122" spans="1:11" ht="15">
      <c r="A122" s="11" t="s">
        <v>204</v>
      </c>
      <c r="B122" s="1" t="str">
        <f t="shared" si="10"/>
        <v>  14 </v>
      </c>
      <c r="C122" s="1" t="str">
        <f t="shared" si="20"/>
        <v>Веселкова Наталья        </v>
      </c>
      <c r="D122" s="1" t="str">
        <f t="shared" si="21"/>
        <v>СОШ 11               </v>
      </c>
      <c r="E122" s="1" t="str">
        <f t="shared" si="22"/>
        <v>     </v>
      </c>
      <c r="F122" s="1" t="str">
        <f t="shared" si="23"/>
        <v> 347 </v>
      </c>
      <c r="G122" s="1" t="str">
        <f t="shared" si="24"/>
        <v>    </v>
      </c>
      <c r="H122" s="2" t="str">
        <f t="shared" si="25"/>
        <v>00:08:23</v>
      </c>
      <c r="I122" s="2" t="str">
        <f t="shared" si="26"/>
        <v>  14 </v>
      </c>
      <c r="J122" s="2">
        <f t="shared" si="27"/>
      </c>
      <c r="K122" s="2">
        <f t="shared" si="28"/>
      </c>
    </row>
    <row r="123" spans="1:11" ht="15">
      <c r="A123" s="11" t="s">
        <v>205</v>
      </c>
      <c r="B123" s="1" t="str">
        <f t="shared" si="10"/>
        <v>  15 </v>
      </c>
      <c r="C123" s="1" t="str">
        <f t="shared" si="20"/>
        <v>Баранова Яна             </v>
      </c>
      <c r="D123" s="1" t="str">
        <f t="shared" si="21"/>
        <v>Абрис                </v>
      </c>
      <c r="E123" s="1" t="str">
        <f t="shared" si="22"/>
        <v>     </v>
      </c>
      <c r="F123" s="1" t="str">
        <f t="shared" si="23"/>
        <v> 303 </v>
      </c>
      <c r="G123" s="1" t="str">
        <f t="shared" si="24"/>
        <v>    </v>
      </c>
      <c r="H123" s="2" t="str">
        <f t="shared" si="25"/>
        <v>00:08:26</v>
      </c>
      <c r="I123" s="2" t="str">
        <f t="shared" si="26"/>
        <v>  15 </v>
      </c>
      <c r="J123" s="2">
        <f t="shared" si="27"/>
      </c>
      <c r="K123" s="2">
        <f t="shared" si="28"/>
      </c>
    </row>
    <row r="124" spans="1:11" ht="15">
      <c r="A124" s="11" t="s">
        <v>206</v>
      </c>
      <c r="B124" s="1" t="str">
        <f t="shared" si="10"/>
        <v>  16 </v>
      </c>
      <c r="C124" s="1" t="str">
        <f t="shared" si="20"/>
        <v>Артамонова Таня          </v>
      </c>
      <c r="D124" s="1" t="str">
        <f t="shared" si="21"/>
        <v>СОШ 11               </v>
      </c>
      <c r="E124" s="1" t="str">
        <f t="shared" si="22"/>
        <v>     </v>
      </c>
      <c r="F124" s="1" t="str">
        <f t="shared" si="23"/>
        <v> 344 </v>
      </c>
      <c r="G124" s="1" t="str">
        <f t="shared" si="24"/>
        <v>    </v>
      </c>
      <c r="H124" s="2" t="str">
        <f t="shared" si="25"/>
        <v>00:08:27</v>
      </c>
      <c r="I124" s="2" t="str">
        <f t="shared" si="26"/>
        <v>  16 </v>
      </c>
      <c r="J124" s="2">
        <f t="shared" si="27"/>
      </c>
      <c r="K124" s="2">
        <f t="shared" si="28"/>
      </c>
    </row>
    <row r="125" spans="1:11" ht="15">
      <c r="A125" s="11" t="s">
        <v>207</v>
      </c>
      <c r="B125" s="1" t="str">
        <f t="shared" si="10"/>
        <v>  17 </v>
      </c>
      <c r="C125" s="1" t="str">
        <f t="shared" si="20"/>
        <v>Алоян Юра                </v>
      </c>
      <c r="D125" s="1" t="str">
        <f t="shared" si="21"/>
        <v>СОШ 72-1             </v>
      </c>
      <c r="E125" s="1" t="str">
        <f t="shared" si="22"/>
        <v>     </v>
      </c>
      <c r="F125" s="1" t="str">
        <f t="shared" si="23"/>
        <v> 323 </v>
      </c>
      <c r="G125" s="1" t="str">
        <f t="shared" si="24"/>
        <v>    </v>
      </c>
      <c r="H125" s="2" t="str">
        <f t="shared" si="25"/>
        <v>00:08:28</v>
      </c>
      <c r="I125" s="2" t="str">
        <f t="shared" si="26"/>
        <v>  17 </v>
      </c>
      <c r="J125" s="2">
        <f t="shared" si="27"/>
      </c>
      <c r="K125" s="2">
        <f t="shared" si="28"/>
      </c>
    </row>
    <row r="126" spans="1:11" ht="15">
      <c r="A126" s="11" t="s">
        <v>208</v>
      </c>
      <c r="B126" s="1" t="str">
        <f t="shared" si="10"/>
        <v>  18 </v>
      </c>
      <c r="C126" s="1" t="str">
        <f t="shared" si="20"/>
        <v>Шатов Никита             </v>
      </c>
      <c r="D126" s="1" t="str">
        <f t="shared" si="21"/>
        <v>СОШ 72-1             </v>
      </c>
      <c r="E126" s="1" t="str">
        <f t="shared" si="22"/>
        <v>     </v>
      </c>
      <c r="F126" s="1" t="str">
        <f t="shared" si="23"/>
        <v> 327 </v>
      </c>
      <c r="G126" s="1" t="str">
        <f t="shared" si="24"/>
        <v>    </v>
      </c>
      <c r="H126" s="2" t="str">
        <f t="shared" si="25"/>
        <v>00:08:30</v>
      </c>
      <c r="I126" s="2" t="str">
        <f t="shared" si="26"/>
        <v>  18 </v>
      </c>
      <c r="J126" s="2">
        <f t="shared" si="27"/>
      </c>
      <c r="K126" s="2">
        <f t="shared" si="28"/>
      </c>
    </row>
    <row r="127" spans="1:11" ht="15">
      <c r="A127" s="11" t="s">
        <v>209</v>
      </c>
      <c r="B127" s="1" t="str">
        <f t="shared" si="10"/>
        <v>  19 </v>
      </c>
      <c r="C127" s="1" t="str">
        <f t="shared" si="20"/>
        <v>Камнев Михаил            </v>
      </c>
      <c r="D127" s="1" t="str">
        <f t="shared" si="21"/>
        <v>СОШ 76               </v>
      </c>
      <c r="E127" s="1" t="str">
        <f t="shared" si="22"/>
        <v>     </v>
      </c>
      <c r="F127" s="1" t="str">
        <f t="shared" si="23"/>
        <v> 309 </v>
      </c>
      <c r="G127" s="1" t="str">
        <f t="shared" si="24"/>
        <v>    </v>
      </c>
      <c r="H127" s="2" t="str">
        <f t="shared" si="25"/>
        <v>00:08:31</v>
      </c>
      <c r="I127" s="2" t="str">
        <f t="shared" si="26"/>
        <v>  19 </v>
      </c>
      <c r="J127" s="2">
        <f t="shared" si="27"/>
      </c>
      <c r="K127" s="2">
        <f t="shared" si="28"/>
      </c>
    </row>
    <row r="128" spans="1:11" ht="15">
      <c r="A128" s="11" t="s">
        <v>210</v>
      </c>
      <c r="B128" s="1" t="str">
        <f t="shared" si="10"/>
        <v>  20 </v>
      </c>
      <c r="C128" s="1" t="str">
        <f aca="true" t="shared" si="29" ref="C128:C161">MID(A128,6,25)</f>
        <v>Гущин Роман              </v>
      </c>
      <c r="D128" s="1" t="str">
        <f aca="true" t="shared" si="30" ref="D128:D161">MID(A128,32,21)</f>
        <v>Горизонт             </v>
      </c>
      <c r="E128" s="1" t="str">
        <f aca="true" t="shared" si="31" ref="E128:E161">MID(A128,53,5)</f>
        <v>     </v>
      </c>
      <c r="F128" s="1" t="str">
        <f aca="true" t="shared" si="32" ref="F128:F161">MID(A128,58,5)</f>
        <v> 351 </v>
      </c>
      <c r="G128" s="1" t="str">
        <f aca="true" t="shared" si="33" ref="G128:G161">MID(A128,63,4)</f>
        <v>    </v>
      </c>
      <c r="H128" s="2" t="str">
        <f aca="true" t="shared" si="34" ref="H128:H161">MID(A128,68,8)</f>
        <v>00:08:39</v>
      </c>
      <c r="I128" s="2" t="str">
        <f aca="true" t="shared" si="35" ref="I128:I161">MID(A128,79,6)</f>
        <v>  20 </v>
      </c>
      <c r="J128" s="2">
        <f aca="true" t="shared" si="36" ref="J128:J161">MID(A128,89,5)</f>
      </c>
      <c r="K128" s="2">
        <f aca="true" t="shared" si="37" ref="K128:K161">MID(A128,94,5)</f>
      </c>
    </row>
    <row r="129" spans="1:11" ht="15">
      <c r="A129" s="11" t="s">
        <v>211</v>
      </c>
      <c r="B129" s="1" t="str">
        <f t="shared" si="10"/>
        <v>  21 </v>
      </c>
      <c r="C129" s="1" t="str">
        <f t="shared" si="29"/>
        <v>Гайдук Даниил            </v>
      </c>
      <c r="D129" s="1" t="str">
        <f t="shared" si="30"/>
        <v>СОШ 42               </v>
      </c>
      <c r="E129" s="1" t="str">
        <f t="shared" si="31"/>
        <v>     </v>
      </c>
      <c r="F129" s="1" t="str">
        <f t="shared" si="32"/>
        <v> 359 </v>
      </c>
      <c r="G129" s="1" t="str">
        <f t="shared" si="33"/>
        <v>    </v>
      </c>
      <c r="H129" s="2" t="str">
        <f t="shared" si="34"/>
        <v>00:08:44</v>
      </c>
      <c r="I129" s="2" t="str">
        <f t="shared" si="35"/>
        <v>  21 </v>
      </c>
      <c r="J129" s="2">
        <f t="shared" si="36"/>
      </c>
      <c r="K129" s="2">
        <f t="shared" si="37"/>
      </c>
    </row>
    <row r="130" spans="1:11" ht="15">
      <c r="A130" s="11" t="s">
        <v>212</v>
      </c>
      <c r="B130" s="1" t="str">
        <f t="shared" si="10"/>
        <v>  22 </v>
      </c>
      <c r="C130" s="1" t="str">
        <f t="shared" si="29"/>
        <v>Поляков Андрей           </v>
      </c>
      <c r="D130" s="1" t="str">
        <f t="shared" si="30"/>
        <v>СОШ 72-2             </v>
      </c>
      <c r="E130" s="1" t="str">
        <f t="shared" si="31"/>
        <v>     </v>
      </c>
      <c r="F130" s="1" t="str">
        <f t="shared" si="32"/>
        <v> 330 </v>
      </c>
      <c r="G130" s="1" t="str">
        <f t="shared" si="33"/>
        <v>    </v>
      </c>
      <c r="H130" s="2" t="str">
        <f t="shared" si="34"/>
        <v>00:08:45</v>
      </c>
      <c r="I130" s="2" t="str">
        <f t="shared" si="35"/>
        <v>  22 </v>
      </c>
      <c r="J130" s="2">
        <f t="shared" si="36"/>
      </c>
      <c r="K130" s="2">
        <f t="shared" si="37"/>
      </c>
    </row>
    <row r="131" spans="1:11" ht="15">
      <c r="A131" s="11" t="s">
        <v>213</v>
      </c>
      <c r="B131" s="1" t="str">
        <f t="shared" si="10"/>
        <v>  23 </v>
      </c>
      <c r="C131" s="1" t="str">
        <f t="shared" si="29"/>
        <v>Чалов Александр          </v>
      </c>
      <c r="D131" s="1" t="str">
        <f t="shared" si="30"/>
        <v>СОШ 42               </v>
      </c>
      <c r="E131" s="1" t="str">
        <f t="shared" si="31"/>
        <v>     </v>
      </c>
      <c r="F131" s="1" t="str">
        <f t="shared" si="32"/>
        <v> 358 </v>
      </c>
      <c r="G131" s="1" t="str">
        <f t="shared" si="33"/>
        <v>    </v>
      </c>
      <c r="H131" s="2" t="str">
        <f t="shared" si="34"/>
        <v>00:08:46</v>
      </c>
      <c r="I131" s="2" t="str">
        <f t="shared" si="35"/>
        <v>  23 </v>
      </c>
      <c r="J131" s="2">
        <f t="shared" si="36"/>
      </c>
      <c r="K131" s="2">
        <f t="shared" si="37"/>
      </c>
    </row>
    <row r="132" spans="1:11" ht="15">
      <c r="A132" s="11" t="s">
        <v>214</v>
      </c>
      <c r="B132" s="1" t="str">
        <f t="shared" si="10"/>
        <v>  24 </v>
      </c>
      <c r="C132" s="1" t="str">
        <f t="shared" si="29"/>
        <v>Качанов Денис            </v>
      </c>
      <c r="D132" s="1" t="str">
        <f t="shared" si="30"/>
        <v>СОШ 42               </v>
      </c>
      <c r="E132" s="1" t="str">
        <f t="shared" si="31"/>
        <v>     </v>
      </c>
      <c r="F132" s="1" t="str">
        <f t="shared" si="32"/>
        <v> 357 </v>
      </c>
      <c r="G132" s="1" t="str">
        <f t="shared" si="33"/>
        <v>    </v>
      </c>
      <c r="H132" s="2" t="str">
        <f t="shared" si="34"/>
        <v>00:08:52</v>
      </c>
      <c r="I132" s="2" t="str">
        <f t="shared" si="35"/>
        <v>  24 </v>
      </c>
      <c r="J132" s="2">
        <f t="shared" si="36"/>
      </c>
      <c r="K132" s="2">
        <f t="shared" si="37"/>
      </c>
    </row>
    <row r="133" spans="1:11" ht="15">
      <c r="A133" s="11" t="s">
        <v>215</v>
      </c>
      <c r="B133" s="1" t="str">
        <f t="shared" si="10"/>
        <v>  25 </v>
      </c>
      <c r="C133" s="1" t="str">
        <f t="shared" si="29"/>
        <v>Ларионов Владимир        </v>
      </c>
      <c r="D133" s="1" t="str">
        <f t="shared" si="30"/>
        <v>СОШ 72-1             </v>
      </c>
      <c r="E133" s="1" t="str">
        <f t="shared" si="31"/>
        <v>     </v>
      </c>
      <c r="F133" s="1" t="str">
        <f t="shared" si="32"/>
        <v> 322 </v>
      </c>
      <c r="G133" s="1" t="str">
        <f t="shared" si="33"/>
        <v>    </v>
      </c>
      <c r="H133" s="2" t="str">
        <f t="shared" si="34"/>
        <v>00:08:54</v>
      </c>
      <c r="I133" s="2" t="str">
        <f t="shared" si="35"/>
        <v>  25 </v>
      </c>
      <c r="J133" s="2">
        <f t="shared" si="36"/>
      </c>
      <c r="K133" s="2">
        <f t="shared" si="37"/>
      </c>
    </row>
    <row r="134" spans="1:11" ht="15">
      <c r="A134" s="11" t="s">
        <v>216</v>
      </c>
      <c r="B134" s="1" t="str">
        <f t="shared" si="10"/>
        <v>  26 </v>
      </c>
      <c r="C134" s="1" t="str">
        <f t="shared" si="29"/>
        <v>Прохоцкий Артем          </v>
      </c>
      <c r="D134" s="1" t="str">
        <f t="shared" si="30"/>
        <v>Горизонт             </v>
      </c>
      <c r="E134" s="1" t="str">
        <f t="shared" si="31"/>
        <v>     </v>
      </c>
      <c r="F134" s="1" t="str">
        <f t="shared" si="32"/>
        <v> 350 </v>
      </c>
      <c r="G134" s="1" t="str">
        <f t="shared" si="33"/>
        <v>    </v>
      </c>
      <c r="H134" s="2" t="str">
        <f t="shared" si="34"/>
        <v>00:09:01</v>
      </c>
      <c r="I134" s="2" t="str">
        <f t="shared" si="35"/>
        <v>  26 </v>
      </c>
      <c r="J134" s="2">
        <f t="shared" si="36"/>
      </c>
      <c r="K134" s="2">
        <f t="shared" si="37"/>
      </c>
    </row>
    <row r="135" spans="1:11" ht="15">
      <c r="A135" s="11" t="s">
        <v>217</v>
      </c>
      <c r="B135" s="1" t="str">
        <f t="shared" si="10"/>
        <v>  27 </v>
      </c>
      <c r="C135" s="1" t="str">
        <f t="shared" si="29"/>
        <v>Смирнова Саша            </v>
      </c>
      <c r="D135" s="1" t="str">
        <f t="shared" si="30"/>
        <v>Абрис                </v>
      </c>
      <c r="E135" s="1" t="str">
        <f t="shared" si="31"/>
        <v>     </v>
      </c>
      <c r="F135" s="1" t="str">
        <f t="shared" si="32"/>
        <v> 302 </v>
      </c>
      <c r="G135" s="1" t="str">
        <f t="shared" si="33"/>
        <v>    </v>
      </c>
      <c r="H135" s="2" t="str">
        <f t="shared" si="34"/>
        <v>00:09:03</v>
      </c>
      <c r="I135" s="2" t="str">
        <f t="shared" si="35"/>
        <v>  27 </v>
      </c>
      <c r="J135" s="2">
        <f t="shared" si="36"/>
      </c>
      <c r="K135" s="2">
        <f t="shared" si="37"/>
      </c>
    </row>
    <row r="136" spans="1:11" ht="15">
      <c r="A136" s="11" t="s">
        <v>218</v>
      </c>
      <c r="B136" s="1" t="str">
        <f aca="true" t="shared" si="38" ref="B136:B161">LEFT(A136,5)</f>
        <v>  28 </v>
      </c>
      <c r="C136" s="1" t="str">
        <f t="shared" si="29"/>
        <v>Мелихова Ксения          </v>
      </c>
      <c r="D136" s="1" t="str">
        <f t="shared" si="30"/>
        <v>49-2                 </v>
      </c>
      <c r="E136" s="1" t="str">
        <f t="shared" si="31"/>
        <v>     </v>
      </c>
      <c r="F136" s="1" t="str">
        <f t="shared" si="32"/>
        <v> 392 </v>
      </c>
      <c r="G136" s="1" t="str">
        <f t="shared" si="33"/>
        <v>    </v>
      </c>
      <c r="H136" s="2" t="str">
        <f t="shared" si="34"/>
        <v>00:09:08</v>
      </c>
      <c r="I136" s="2" t="str">
        <f t="shared" si="35"/>
        <v>  28 </v>
      </c>
      <c r="J136" s="2">
        <f t="shared" si="36"/>
      </c>
      <c r="K136" s="2">
        <f t="shared" si="37"/>
      </c>
    </row>
    <row r="137" spans="1:11" ht="15">
      <c r="A137" s="11" t="s">
        <v>219</v>
      </c>
      <c r="B137" s="1" t="str">
        <f t="shared" si="38"/>
        <v>  29 </v>
      </c>
      <c r="C137" s="1" t="str">
        <f t="shared" si="29"/>
        <v>Соколов Олег             </v>
      </c>
      <c r="D137" s="1" t="str">
        <f t="shared" si="30"/>
        <v>СОШ 72-1             </v>
      </c>
      <c r="E137" s="1" t="str">
        <f t="shared" si="31"/>
        <v>     </v>
      </c>
      <c r="F137" s="1" t="str">
        <f t="shared" si="32"/>
        <v> 326 </v>
      </c>
      <c r="G137" s="1" t="str">
        <f t="shared" si="33"/>
        <v>    </v>
      </c>
      <c r="H137" s="2" t="str">
        <f t="shared" si="34"/>
        <v>00:09:13</v>
      </c>
      <c r="I137" s="2" t="str">
        <f t="shared" si="35"/>
        <v>  29 </v>
      </c>
      <c r="J137" s="2">
        <f t="shared" si="36"/>
      </c>
      <c r="K137" s="2">
        <f t="shared" si="37"/>
      </c>
    </row>
    <row r="138" spans="1:11" ht="15">
      <c r="A138" s="11" t="s">
        <v>220</v>
      </c>
      <c r="B138" s="1" t="str">
        <f t="shared" si="38"/>
        <v>  30 </v>
      </c>
      <c r="C138" s="1" t="str">
        <f t="shared" si="29"/>
        <v>Швецов Станислав         </v>
      </c>
      <c r="D138" s="1" t="str">
        <f t="shared" si="30"/>
        <v>СОШ 11               </v>
      </c>
      <c r="E138" s="1" t="str">
        <f t="shared" si="31"/>
        <v>     </v>
      </c>
      <c r="F138" s="1" t="str">
        <f t="shared" si="32"/>
        <v> 343 </v>
      </c>
      <c r="G138" s="1" t="str">
        <f t="shared" si="33"/>
        <v>    </v>
      </c>
      <c r="H138" s="2" t="str">
        <f t="shared" si="34"/>
        <v>00:09:16</v>
      </c>
      <c r="I138" s="2" t="str">
        <f t="shared" si="35"/>
        <v>  30 </v>
      </c>
      <c r="J138" s="2">
        <f t="shared" si="36"/>
      </c>
      <c r="K138" s="2">
        <f t="shared" si="37"/>
      </c>
    </row>
    <row r="139" spans="1:11" ht="15">
      <c r="A139" s="11" t="s">
        <v>221</v>
      </c>
      <c r="B139" s="1" t="str">
        <f t="shared" si="38"/>
        <v>  31 </v>
      </c>
      <c r="C139" s="1" t="str">
        <f t="shared" si="29"/>
        <v>Блюмина Дарья            </v>
      </c>
      <c r="D139" s="1" t="str">
        <f t="shared" si="30"/>
        <v>СОШ 42               </v>
      </c>
      <c r="E139" s="1" t="str">
        <f t="shared" si="31"/>
        <v>     </v>
      </c>
      <c r="F139" s="1" t="str">
        <f t="shared" si="32"/>
        <v> 362 </v>
      </c>
      <c r="G139" s="1" t="str">
        <f t="shared" si="33"/>
        <v>    </v>
      </c>
      <c r="H139" s="2" t="str">
        <f t="shared" si="34"/>
        <v>00:09:21</v>
      </c>
      <c r="I139" s="2" t="str">
        <f t="shared" si="35"/>
        <v>  31 </v>
      </c>
      <c r="J139" s="2">
        <f t="shared" si="36"/>
      </c>
      <c r="K139" s="2">
        <f t="shared" si="37"/>
      </c>
    </row>
    <row r="140" spans="1:11" ht="15">
      <c r="A140" s="11" t="s">
        <v>222</v>
      </c>
      <c r="B140" s="1" t="str">
        <f t="shared" si="38"/>
        <v>  32 </v>
      </c>
      <c r="C140" s="1" t="str">
        <f t="shared" si="29"/>
        <v>Нерадовский Павел        </v>
      </c>
      <c r="D140" s="1" t="str">
        <f t="shared" si="30"/>
        <v>СОШ 49               </v>
      </c>
      <c r="E140" s="1" t="str">
        <f t="shared" si="31"/>
        <v>     </v>
      </c>
      <c r="F140" s="1" t="str">
        <f t="shared" si="32"/>
        <v> 319 </v>
      </c>
      <c r="G140" s="1" t="str">
        <f t="shared" si="33"/>
        <v>    </v>
      </c>
      <c r="H140" s="2" t="str">
        <f t="shared" si="34"/>
        <v>00:09:23</v>
      </c>
      <c r="I140" s="2" t="str">
        <f t="shared" si="35"/>
        <v>  32 </v>
      </c>
      <c r="J140" s="2">
        <f t="shared" si="36"/>
      </c>
      <c r="K140" s="2">
        <f t="shared" si="37"/>
      </c>
    </row>
    <row r="141" spans="1:11" ht="15">
      <c r="A141" s="11" t="s">
        <v>223</v>
      </c>
      <c r="B141" s="1" t="str">
        <f t="shared" si="38"/>
        <v>  33 </v>
      </c>
      <c r="C141" s="1" t="str">
        <f t="shared" si="29"/>
        <v>Зотин Николай            </v>
      </c>
      <c r="D141" s="1" t="str">
        <f t="shared" si="30"/>
        <v>СОШ 33               </v>
      </c>
      <c r="E141" s="1" t="str">
        <f t="shared" si="31"/>
        <v>     </v>
      </c>
      <c r="F141" s="1" t="str">
        <f t="shared" si="32"/>
        <v> 369 </v>
      </c>
      <c r="G141" s="1" t="str">
        <f t="shared" si="33"/>
        <v>    </v>
      </c>
      <c r="H141" s="2" t="str">
        <f t="shared" si="34"/>
        <v>00:09:26</v>
      </c>
      <c r="I141" s="2" t="str">
        <f t="shared" si="35"/>
        <v>  33 </v>
      </c>
      <c r="J141" s="2">
        <f t="shared" si="36"/>
      </c>
      <c r="K141" s="2">
        <f t="shared" si="37"/>
      </c>
    </row>
    <row r="142" spans="1:11" ht="15">
      <c r="A142" s="11" t="s">
        <v>224</v>
      </c>
      <c r="B142" s="1" t="str">
        <f t="shared" si="38"/>
        <v>  34 </v>
      </c>
      <c r="C142" s="1" t="str">
        <f t="shared" si="29"/>
        <v>Федотов Саша             </v>
      </c>
      <c r="D142" s="1" t="str">
        <f t="shared" si="30"/>
        <v>Абрис                </v>
      </c>
      <c r="E142" s="1" t="str">
        <f t="shared" si="31"/>
        <v>     </v>
      </c>
      <c r="F142" s="1" t="str">
        <f t="shared" si="32"/>
        <v> 306 </v>
      </c>
      <c r="G142" s="1" t="str">
        <f t="shared" si="33"/>
        <v>    </v>
      </c>
      <c r="H142" s="2" t="str">
        <f t="shared" si="34"/>
        <v>00:09:29</v>
      </c>
      <c r="I142" s="2" t="str">
        <f t="shared" si="35"/>
        <v>  34 </v>
      </c>
      <c r="J142" s="2">
        <f t="shared" si="36"/>
      </c>
      <c r="K142" s="2">
        <f t="shared" si="37"/>
      </c>
    </row>
    <row r="143" spans="1:11" ht="15">
      <c r="A143" s="11" t="s">
        <v>225</v>
      </c>
      <c r="B143" s="1" t="str">
        <f t="shared" si="38"/>
        <v>  35 </v>
      </c>
      <c r="C143" s="1" t="str">
        <f t="shared" si="29"/>
        <v>Добрягина Люба           </v>
      </c>
      <c r="D143" s="1" t="str">
        <f t="shared" si="30"/>
        <v>СОШ 33               </v>
      </c>
      <c r="E143" s="1" t="str">
        <f t="shared" si="31"/>
        <v>     </v>
      </c>
      <c r="F143" s="1" t="str">
        <f t="shared" si="32"/>
        <v> 368 </v>
      </c>
      <c r="G143" s="1" t="str">
        <f t="shared" si="33"/>
        <v>    </v>
      </c>
      <c r="H143" s="2" t="str">
        <f t="shared" si="34"/>
        <v>00:09:29</v>
      </c>
      <c r="I143" s="2" t="str">
        <f t="shared" si="35"/>
        <v>  34 </v>
      </c>
      <c r="J143" s="2">
        <f t="shared" si="36"/>
      </c>
      <c r="K143" s="2">
        <f t="shared" si="37"/>
      </c>
    </row>
    <row r="144" spans="1:11" ht="15">
      <c r="A144" s="11" t="s">
        <v>226</v>
      </c>
      <c r="B144" s="1" t="str">
        <f t="shared" si="38"/>
        <v>  36 </v>
      </c>
      <c r="C144" s="1" t="str">
        <f t="shared" si="29"/>
        <v>Воронин Илья             </v>
      </c>
      <c r="D144" s="1" t="str">
        <f t="shared" si="30"/>
        <v>СОШ 11               </v>
      </c>
      <c r="E144" s="1" t="str">
        <f t="shared" si="31"/>
        <v>     </v>
      </c>
      <c r="F144" s="1" t="str">
        <f t="shared" si="32"/>
        <v> 345 </v>
      </c>
      <c r="G144" s="1" t="str">
        <f t="shared" si="33"/>
        <v>    </v>
      </c>
      <c r="H144" s="2" t="str">
        <f t="shared" si="34"/>
        <v>00:09:34</v>
      </c>
      <c r="I144" s="2" t="str">
        <f t="shared" si="35"/>
        <v>  36 </v>
      </c>
      <c r="J144" s="2">
        <f t="shared" si="36"/>
      </c>
      <c r="K144" s="2">
        <f t="shared" si="37"/>
      </c>
    </row>
    <row r="145" spans="1:11" ht="15">
      <c r="A145" s="11" t="s">
        <v>227</v>
      </c>
      <c r="B145" s="1" t="str">
        <f t="shared" si="38"/>
        <v>  37 </v>
      </c>
      <c r="C145" s="1" t="str">
        <f t="shared" si="29"/>
        <v>Филиппова Дарья          </v>
      </c>
      <c r="D145" s="1" t="str">
        <f t="shared" si="30"/>
        <v>49-2                 </v>
      </c>
      <c r="E145" s="1" t="str">
        <f t="shared" si="31"/>
        <v>     </v>
      </c>
      <c r="F145" s="1" t="str">
        <f t="shared" si="32"/>
        <v> 394 </v>
      </c>
      <c r="G145" s="1" t="str">
        <f t="shared" si="33"/>
        <v>    </v>
      </c>
      <c r="H145" s="2" t="str">
        <f t="shared" si="34"/>
        <v>00:09:37</v>
      </c>
      <c r="I145" s="2" t="str">
        <f t="shared" si="35"/>
        <v>  37 </v>
      </c>
      <c r="J145" s="2">
        <f t="shared" si="36"/>
      </c>
      <c r="K145" s="2">
        <f t="shared" si="37"/>
      </c>
    </row>
    <row r="146" spans="1:11" ht="15">
      <c r="A146" s="11" t="s">
        <v>228</v>
      </c>
      <c r="B146" s="1" t="str">
        <f t="shared" si="38"/>
        <v>  38 </v>
      </c>
      <c r="C146" s="1" t="str">
        <f t="shared" si="29"/>
        <v>Потапова Кристина        </v>
      </c>
      <c r="D146" s="1" t="str">
        <f t="shared" si="30"/>
        <v>49-2                 </v>
      </c>
      <c r="E146" s="1" t="str">
        <f t="shared" si="31"/>
        <v>     </v>
      </c>
      <c r="F146" s="1" t="str">
        <f t="shared" si="32"/>
        <v> 395 </v>
      </c>
      <c r="G146" s="1" t="str">
        <f t="shared" si="33"/>
        <v>    </v>
      </c>
      <c r="H146" s="2" t="str">
        <f t="shared" si="34"/>
        <v>00:09:45</v>
      </c>
      <c r="I146" s="2" t="str">
        <f t="shared" si="35"/>
        <v>  38 </v>
      </c>
      <c r="J146" s="2">
        <f t="shared" si="36"/>
      </c>
      <c r="K146" s="2">
        <f t="shared" si="37"/>
      </c>
    </row>
    <row r="147" spans="1:11" ht="15">
      <c r="A147" s="11" t="s">
        <v>229</v>
      </c>
      <c r="B147" s="1" t="str">
        <f t="shared" si="38"/>
        <v>  39 </v>
      </c>
      <c r="C147" s="1" t="str">
        <f t="shared" si="29"/>
        <v>Горя Никита              </v>
      </c>
      <c r="D147" s="1" t="str">
        <f t="shared" si="30"/>
        <v>СОШ 49               </v>
      </c>
      <c r="E147" s="1" t="str">
        <f t="shared" si="31"/>
        <v>     </v>
      </c>
      <c r="F147" s="1" t="str">
        <f t="shared" si="32"/>
        <v> 317 </v>
      </c>
      <c r="G147" s="1" t="str">
        <f t="shared" si="33"/>
        <v>    </v>
      </c>
      <c r="H147" s="2" t="str">
        <f t="shared" si="34"/>
        <v>00:10:07</v>
      </c>
      <c r="I147" s="2" t="str">
        <f t="shared" si="35"/>
        <v>  39 </v>
      </c>
      <c r="J147" s="2">
        <f t="shared" si="36"/>
      </c>
      <c r="K147" s="2">
        <f t="shared" si="37"/>
      </c>
    </row>
    <row r="148" spans="1:11" ht="15">
      <c r="A148" s="11" t="s">
        <v>230</v>
      </c>
      <c r="B148" s="1" t="str">
        <f t="shared" si="38"/>
        <v>  40 </v>
      </c>
      <c r="C148" s="1" t="str">
        <f t="shared" si="29"/>
        <v>Груздева Елизавета       </v>
      </c>
      <c r="D148" s="1" t="str">
        <f t="shared" si="30"/>
        <v>СОШ 72-2             </v>
      </c>
      <c r="E148" s="1" t="str">
        <f t="shared" si="31"/>
        <v>     </v>
      </c>
      <c r="F148" s="1" t="str">
        <f t="shared" si="32"/>
        <v> 332 </v>
      </c>
      <c r="G148" s="1" t="str">
        <f t="shared" si="33"/>
        <v>    </v>
      </c>
      <c r="H148" s="2" t="str">
        <f t="shared" si="34"/>
        <v>00:10:12</v>
      </c>
      <c r="I148" s="2" t="str">
        <f t="shared" si="35"/>
        <v>  40 </v>
      </c>
      <c r="J148" s="2">
        <f t="shared" si="36"/>
      </c>
      <c r="K148" s="2">
        <f t="shared" si="37"/>
      </c>
    </row>
    <row r="149" spans="1:11" ht="15">
      <c r="A149" s="11" t="s">
        <v>231</v>
      </c>
      <c r="B149" s="1" t="str">
        <f t="shared" si="38"/>
        <v>  41 </v>
      </c>
      <c r="C149" s="1" t="str">
        <f t="shared" si="29"/>
        <v>Козлов Артем             </v>
      </c>
      <c r="D149" s="1" t="str">
        <f t="shared" si="30"/>
        <v>СОШ 49               </v>
      </c>
      <c r="E149" s="1" t="str">
        <f t="shared" si="31"/>
        <v>     </v>
      </c>
      <c r="F149" s="1" t="str">
        <f t="shared" si="32"/>
        <v> 320 </v>
      </c>
      <c r="G149" s="1" t="str">
        <f t="shared" si="33"/>
        <v>    </v>
      </c>
      <c r="H149" s="2" t="str">
        <f t="shared" si="34"/>
        <v>00:10:16</v>
      </c>
      <c r="I149" s="2" t="str">
        <f t="shared" si="35"/>
        <v>  41 </v>
      </c>
      <c r="J149" s="2">
        <f t="shared" si="36"/>
      </c>
      <c r="K149" s="2">
        <f t="shared" si="37"/>
      </c>
    </row>
    <row r="150" spans="1:11" ht="15">
      <c r="A150" s="11" t="s">
        <v>232</v>
      </c>
      <c r="B150" s="1" t="str">
        <f t="shared" si="38"/>
        <v>  42 </v>
      </c>
      <c r="C150" s="1" t="str">
        <f t="shared" si="29"/>
        <v>Белевин Максим           </v>
      </c>
      <c r="D150" s="1" t="str">
        <f t="shared" si="30"/>
        <v>СОШ 11               </v>
      </c>
      <c r="E150" s="1" t="str">
        <f t="shared" si="31"/>
        <v>     </v>
      </c>
      <c r="F150" s="1" t="str">
        <f t="shared" si="32"/>
        <v> 346 </v>
      </c>
      <c r="G150" s="1" t="str">
        <f t="shared" si="33"/>
        <v>    </v>
      </c>
      <c r="H150" s="2" t="str">
        <f t="shared" si="34"/>
        <v>00:10:24</v>
      </c>
      <c r="I150" s="2" t="str">
        <f t="shared" si="35"/>
        <v>  42 </v>
      </c>
      <c r="J150" s="2">
        <f t="shared" si="36"/>
      </c>
      <c r="K150" s="2">
        <f t="shared" si="37"/>
      </c>
    </row>
    <row r="151" spans="1:11" ht="15">
      <c r="A151" s="11" t="s">
        <v>233</v>
      </c>
      <c r="B151" s="1" t="str">
        <f t="shared" si="38"/>
        <v>  43 </v>
      </c>
      <c r="C151" s="1" t="str">
        <f t="shared" si="29"/>
        <v>Воронов Женяэ            </v>
      </c>
      <c r="D151" s="1" t="str">
        <f t="shared" si="30"/>
        <v>СОШ 11               </v>
      </c>
      <c r="E151" s="1" t="str">
        <f t="shared" si="31"/>
        <v>     </v>
      </c>
      <c r="F151" s="1" t="str">
        <f t="shared" si="32"/>
        <v> 348 </v>
      </c>
      <c r="G151" s="1" t="str">
        <f t="shared" si="33"/>
        <v>    </v>
      </c>
      <c r="H151" s="2" t="str">
        <f t="shared" si="34"/>
        <v>00:10:27</v>
      </c>
      <c r="I151" s="2" t="str">
        <f t="shared" si="35"/>
        <v>  43 </v>
      </c>
      <c r="J151" s="2">
        <f t="shared" si="36"/>
      </c>
      <c r="K151" s="2">
        <f t="shared" si="37"/>
      </c>
    </row>
    <row r="152" spans="1:11" ht="15">
      <c r="A152" s="11" t="s">
        <v>234</v>
      </c>
      <c r="B152" s="1" t="str">
        <f t="shared" si="38"/>
        <v>  44 </v>
      </c>
      <c r="C152" s="1" t="str">
        <f t="shared" si="29"/>
        <v>Кутузов Алексей          </v>
      </c>
      <c r="D152" s="1" t="str">
        <f t="shared" si="30"/>
        <v>Горизонт             </v>
      </c>
      <c r="E152" s="1" t="str">
        <f t="shared" si="31"/>
        <v>     </v>
      </c>
      <c r="F152" s="1" t="str">
        <f t="shared" si="32"/>
        <v> 355 </v>
      </c>
      <c r="G152" s="1" t="str">
        <f t="shared" si="33"/>
        <v>    </v>
      </c>
      <c r="H152" s="2" t="str">
        <f t="shared" si="34"/>
        <v>00:10:28</v>
      </c>
      <c r="I152" s="2" t="str">
        <f t="shared" si="35"/>
        <v>  44 </v>
      </c>
      <c r="J152" s="2">
        <f t="shared" si="36"/>
      </c>
      <c r="K152" s="2">
        <f t="shared" si="37"/>
      </c>
    </row>
    <row r="153" spans="1:11" ht="15">
      <c r="A153" s="11" t="s">
        <v>235</v>
      </c>
      <c r="B153" s="1" t="str">
        <f t="shared" si="38"/>
        <v>  45 </v>
      </c>
      <c r="C153" s="1" t="str">
        <f t="shared" si="29"/>
        <v>Седов Николай            </v>
      </c>
      <c r="D153" s="1" t="str">
        <f t="shared" si="30"/>
        <v>СОШ 49               </v>
      </c>
      <c r="E153" s="1" t="str">
        <f t="shared" si="31"/>
        <v>     </v>
      </c>
      <c r="F153" s="1" t="str">
        <f t="shared" si="32"/>
        <v> 318 </v>
      </c>
      <c r="G153" s="1" t="str">
        <f t="shared" si="33"/>
        <v>    </v>
      </c>
      <c r="H153" s="2" t="str">
        <f t="shared" si="34"/>
        <v>00:10:29</v>
      </c>
      <c r="I153" s="2" t="str">
        <f t="shared" si="35"/>
        <v>  45 </v>
      </c>
      <c r="J153" s="2">
        <f t="shared" si="36"/>
      </c>
      <c r="K153" s="2">
        <f t="shared" si="37"/>
      </c>
    </row>
    <row r="154" spans="1:11" ht="15">
      <c r="A154" s="11" t="s">
        <v>236</v>
      </c>
      <c r="B154" s="1" t="str">
        <f t="shared" si="38"/>
        <v>  46 </v>
      </c>
      <c r="C154" s="1" t="str">
        <f t="shared" si="29"/>
        <v>Тонаева Анастасия        </v>
      </c>
      <c r="D154" s="1" t="str">
        <f t="shared" si="30"/>
        <v>СОШ 42               </v>
      </c>
      <c r="E154" s="1" t="str">
        <f t="shared" si="31"/>
        <v>     </v>
      </c>
      <c r="F154" s="1" t="str">
        <f t="shared" si="32"/>
        <v> 361 </v>
      </c>
      <c r="G154" s="1" t="str">
        <f t="shared" si="33"/>
        <v>    </v>
      </c>
      <c r="H154" s="2" t="str">
        <f t="shared" si="34"/>
        <v>00:10:36</v>
      </c>
      <c r="I154" s="2" t="str">
        <f t="shared" si="35"/>
        <v>  46 </v>
      </c>
      <c r="J154" s="2">
        <f t="shared" si="36"/>
      </c>
      <c r="K154" s="2">
        <f t="shared" si="37"/>
      </c>
    </row>
    <row r="155" spans="1:11" ht="15">
      <c r="A155" s="11" t="s">
        <v>237</v>
      </c>
      <c r="B155" s="1" t="str">
        <f t="shared" si="38"/>
        <v>  47 </v>
      </c>
      <c r="C155" s="1" t="str">
        <f t="shared" si="29"/>
        <v>Пойкалайнен Саша         </v>
      </c>
      <c r="D155" s="1" t="str">
        <f t="shared" si="30"/>
        <v>СОШ 33               </v>
      </c>
      <c r="E155" s="1" t="str">
        <f t="shared" si="31"/>
        <v>     </v>
      </c>
      <c r="F155" s="1" t="str">
        <f t="shared" si="32"/>
        <v> 366 </v>
      </c>
      <c r="G155" s="1" t="str">
        <f t="shared" si="33"/>
        <v>    </v>
      </c>
      <c r="H155" s="2" t="str">
        <f t="shared" si="34"/>
        <v>00:10:41</v>
      </c>
      <c r="I155" s="2" t="str">
        <f t="shared" si="35"/>
        <v>  47 </v>
      </c>
      <c r="J155" s="2">
        <f t="shared" si="36"/>
      </c>
      <c r="K155" s="2">
        <f t="shared" si="37"/>
      </c>
    </row>
    <row r="156" spans="1:11" ht="15">
      <c r="A156" s="11" t="s">
        <v>238</v>
      </c>
      <c r="B156" s="1" t="str">
        <f t="shared" si="38"/>
        <v>  48 </v>
      </c>
      <c r="C156" s="1" t="str">
        <f t="shared" si="29"/>
        <v>Цветков Даниил           </v>
      </c>
      <c r="D156" s="1" t="str">
        <f t="shared" si="30"/>
        <v>СОШ 72-2             </v>
      </c>
      <c r="E156" s="1" t="str">
        <f t="shared" si="31"/>
        <v>     </v>
      </c>
      <c r="F156" s="1" t="str">
        <f t="shared" si="32"/>
        <v> 333 </v>
      </c>
      <c r="G156" s="1" t="str">
        <f t="shared" si="33"/>
        <v>    </v>
      </c>
      <c r="H156" s="2" t="str">
        <f t="shared" si="34"/>
        <v>00:10:47</v>
      </c>
      <c r="I156" s="2" t="str">
        <f t="shared" si="35"/>
        <v>  48 </v>
      </c>
      <c r="J156" s="2">
        <f t="shared" si="36"/>
      </c>
      <c r="K156" s="2">
        <f t="shared" si="37"/>
      </c>
    </row>
    <row r="157" spans="1:11" ht="15">
      <c r="A157" s="11" t="s">
        <v>239</v>
      </c>
      <c r="B157" s="1" t="str">
        <f t="shared" si="38"/>
        <v>  49 </v>
      </c>
      <c r="C157" s="1" t="str">
        <f t="shared" si="29"/>
        <v>Кобилова Ситора          </v>
      </c>
      <c r="D157" s="1" t="str">
        <f t="shared" si="30"/>
        <v>Абрис                </v>
      </c>
      <c r="E157" s="1" t="str">
        <f t="shared" si="31"/>
        <v>     </v>
      </c>
      <c r="F157" s="1" t="str">
        <f t="shared" si="32"/>
        <v> 305 </v>
      </c>
      <c r="G157" s="1" t="str">
        <f t="shared" si="33"/>
        <v>    </v>
      </c>
      <c r="H157" s="2" t="str">
        <f t="shared" si="34"/>
        <v>00:10:52</v>
      </c>
      <c r="I157" s="2" t="str">
        <f t="shared" si="35"/>
        <v>  49 </v>
      </c>
      <c r="J157" s="2">
        <f t="shared" si="36"/>
      </c>
      <c r="K157" s="2">
        <f t="shared" si="37"/>
      </c>
    </row>
    <row r="158" spans="1:11" ht="15">
      <c r="A158" s="11" t="s">
        <v>240</v>
      </c>
      <c r="B158" s="1" t="str">
        <f t="shared" si="38"/>
        <v>  50 </v>
      </c>
      <c r="C158" s="1" t="str">
        <f t="shared" si="29"/>
        <v>Марковских Виктория      </v>
      </c>
      <c r="D158" s="1" t="str">
        <f t="shared" si="30"/>
        <v>СОШ 76               </v>
      </c>
      <c r="E158" s="1" t="str">
        <f t="shared" si="31"/>
        <v>     </v>
      </c>
      <c r="F158" s="1" t="str">
        <f t="shared" si="32"/>
        <v> 312 </v>
      </c>
      <c r="G158" s="1" t="str">
        <f t="shared" si="33"/>
        <v>    </v>
      </c>
      <c r="H158" s="2" t="str">
        <f t="shared" si="34"/>
        <v>00:10:57</v>
      </c>
      <c r="I158" s="2" t="str">
        <f t="shared" si="35"/>
        <v>  50 </v>
      </c>
      <c r="J158" s="2">
        <f t="shared" si="36"/>
      </c>
      <c r="K158" s="2">
        <f t="shared" si="37"/>
      </c>
    </row>
    <row r="159" spans="1:11" ht="15">
      <c r="A159" s="11" t="s">
        <v>241</v>
      </c>
      <c r="B159" s="1" t="str">
        <f t="shared" si="38"/>
        <v>  51 </v>
      </c>
      <c r="C159" s="1" t="str">
        <f t="shared" si="29"/>
        <v>Филоненко Екатерина      </v>
      </c>
      <c r="D159" s="1" t="str">
        <f t="shared" si="30"/>
        <v>СОШ 49               </v>
      </c>
      <c r="E159" s="1" t="str">
        <f t="shared" si="31"/>
        <v>     </v>
      </c>
      <c r="F159" s="1" t="str">
        <f t="shared" si="32"/>
        <v> 316 </v>
      </c>
      <c r="G159" s="1" t="str">
        <f t="shared" si="33"/>
        <v>    </v>
      </c>
      <c r="H159" s="2" t="str">
        <f t="shared" si="34"/>
        <v>00:11:08</v>
      </c>
      <c r="I159" s="2" t="str">
        <f t="shared" si="35"/>
        <v>  51 </v>
      </c>
      <c r="J159" s="2">
        <f t="shared" si="36"/>
      </c>
      <c r="K159" s="2">
        <f t="shared" si="37"/>
      </c>
    </row>
    <row r="160" spans="1:11" ht="15">
      <c r="A160" s="11" t="s">
        <v>242</v>
      </c>
      <c r="B160" s="1" t="str">
        <f t="shared" si="38"/>
        <v>  52 </v>
      </c>
      <c r="C160" s="1" t="str">
        <f t="shared" si="29"/>
        <v>Киселева Елена           </v>
      </c>
      <c r="D160" s="1" t="str">
        <f t="shared" si="30"/>
        <v>СОШ 72-1             </v>
      </c>
      <c r="E160" s="1" t="str">
        <f t="shared" si="31"/>
        <v>     </v>
      </c>
      <c r="F160" s="1" t="str">
        <f t="shared" si="32"/>
        <v> 325 </v>
      </c>
      <c r="G160" s="1" t="str">
        <f t="shared" si="33"/>
        <v>    </v>
      </c>
      <c r="H160" s="2" t="str">
        <f t="shared" si="34"/>
        <v>00:11:10</v>
      </c>
      <c r="I160" s="2" t="str">
        <f t="shared" si="35"/>
        <v>  52 </v>
      </c>
      <c r="J160" s="2">
        <f t="shared" si="36"/>
      </c>
      <c r="K160" s="2">
        <f t="shared" si="37"/>
      </c>
    </row>
    <row r="161" spans="1:11" ht="15">
      <c r="A161" s="11" t="s">
        <v>243</v>
      </c>
      <c r="B161" s="1" t="str">
        <f t="shared" si="38"/>
        <v>  53 </v>
      </c>
      <c r="C161" s="1" t="str">
        <f t="shared" si="29"/>
        <v>Конина Елизавета         </v>
      </c>
      <c r="D161" s="1" t="str">
        <f t="shared" si="30"/>
        <v>49-2                 </v>
      </c>
      <c r="E161" s="1" t="str">
        <f t="shared" si="31"/>
        <v>     </v>
      </c>
      <c r="F161" s="1" t="str">
        <f t="shared" si="32"/>
        <v> 393 </v>
      </c>
      <c r="G161" s="1" t="str">
        <f t="shared" si="33"/>
        <v>    </v>
      </c>
      <c r="H161" s="2" t="str">
        <f t="shared" si="34"/>
        <v>00:11:21</v>
      </c>
      <c r="I161" s="2" t="str">
        <f t="shared" si="35"/>
        <v>  53 </v>
      </c>
      <c r="J161" s="2">
        <f t="shared" si="36"/>
      </c>
      <c r="K161" s="2">
        <f t="shared" si="37"/>
      </c>
    </row>
    <row r="162" spans="1:11" ht="15">
      <c r="A162" s="11" t="s">
        <v>244</v>
      </c>
      <c r="B162" s="1" t="str">
        <f aca="true" t="shared" si="39" ref="B162:B225">LEFT(A162,5)</f>
        <v>  54 </v>
      </c>
      <c r="C162" s="1" t="str">
        <f aca="true" t="shared" si="40" ref="C162:C225">MID(A162,6,25)</f>
        <v>Лузина Мария             </v>
      </c>
      <c r="D162" s="1" t="str">
        <f aca="true" t="shared" si="41" ref="D162:D225">MID(A162,32,21)</f>
        <v>49-2                 </v>
      </c>
      <c r="E162" s="1" t="str">
        <f aca="true" t="shared" si="42" ref="E162:E225">MID(A162,53,5)</f>
        <v>     </v>
      </c>
      <c r="F162" s="1" t="str">
        <f aca="true" t="shared" si="43" ref="F162:F225">MID(A162,58,5)</f>
        <v> 396 </v>
      </c>
      <c r="G162" s="1" t="str">
        <f aca="true" t="shared" si="44" ref="G162:G225">MID(A162,63,4)</f>
        <v>    </v>
      </c>
      <c r="H162" s="2" t="str">
        <f aca="true" t="shared" si="45" ref="H162:H225">MID(A162,68,8)</f>
        <v>00:11:25</v>
      </c>
      <c r="I162" s="2" t="str">
        <f aca="true" t="shared" si="46" ref="I162:I225">MID(A162,79,6)</f>
        <v>  54 </v>
      </c>
      <c r="J162" s="2">
        <f aca="true" t="shared" si="47" ref="J162:J225">MID(A162,89,5)</f>
      </c>
      <c r="K162" s="2">
        <f aca="true" t="shared" si="48" ref="K162:K225">MID(A162,94,5)</f>
      </c>
    </row>
    <row r="163" spans="1:11" ht="15">
      <c r="A163" s="11" t="s">
        <v>245</v>
      </c>
      <c r="B163" s="1" t="str">
        <f t="shared" si="39"/>
        <v>  55 </v>
      </c>
      <c r="C163" s="1" t="str">
        <f t="shared" si="40"/>
        <v>Очагова Мария            </v>
      </c>
      <c r="D163" s="1" t="str">
        <f t="shared" si="41"/>
        <v>Горизонт             </v>
      </c>
      <c r="E163" s="1" t="str">
        <f t="shared" si="42"/>
        <v>     </v>
      </c>
      <c r="F163" s="1" t="str">
        <f t="shared" si="43"/>
        <v> 353 </v>
      </c>
      <c r="G163" s="1" t="str">
        <f t="shared" si="44"/>
        <v>    </v>
      </c>
      <c r="H163" s="2" t="str">
        <f t="shared" si="45"/>
        <v>00:11:29</v>
      </c>
      <c r="I163" s="2" t="str">
        <f t="shared" si="46"/>
        <v>  55 </v>
      </c>
      <c r="J163" s="2">
        <f t="shared" si="47"/>
      </c>
      <c r="K163" s="2">
        <f t="shared" si="48"/>
      </c>
    </row>
    <row r="164" spans="1:11" ht="15">
      <c r="A164" s="11" t="s">
        <v>246</v>
      </c>
      <c r="B164" s="1" t="str">
        <f t="shared" si="39"/>
        <v>  56 </v>
      </c>
      <c r="C164" s="1" t="str">
        <f t="shared" si="40"/>
        <v>Остроумов Сергей         </v>
      </c>
      <c r="D164" s="1" t="str">
        <f t="shared" si="41"/>
        <v>СОШ 33               </v>
      </c>
      <c r="E164" s="1" t="str">
        <f t="shared" si="42"/>
        <v>     </v>
      </c>
      <c r="F164" s="1" t="str">
        <f t="shared" si="43"/>
        <v> 370 </v>
      </c>
      <c r="G164" s="1" t="str">
        <f t="shared" si="44"/>
        <v>    </v>
      </c>
      <c r="H164" s="2" t="str">
        <f t="shared" si="45"/>
        <v>00:12:08</v>
      </c>
      <c r="I164" s="2" t="str">
        <f t="shared" si="46"/>
        <v>  56 </v>
      </c>
      <c r="J164" s="2">
        <f t="shared" si="47"/>
      </c>
      <c r="K164" s="2">
        <f t="shared" si="48"/>
      </c>
    </row>
    <row r="165" spans="1:11" ht="15">
      <c r="A165" s="11" t="s">
        <v>247</v>
      </c>
      <c r="B165" s="1" t="str">
        <f t="shared" si="39"/>
        <v>  57 </v>
      </c>
      <c r="C165" s="1" t="str">
        <f t="shared" si="40"/>
        <v>Седова Валерия           </v>
      </c>
      <c r="D165" s="1" t="str">
        <f t="shared" si="41"/>
        <v>СОШ 72-2             </v>
      </c>
      <c r="E165" s="1" t="str">
        <f t="shared" si="42"/>
        <v>     </v>
      </c>
      <c r="F165" s="1" t="str">
        <f t="shared" si="43"/>
        <v> 331 </v>
      </c>
      <c r="G165" s="1" t="str">
        <f t="shared" si="44"/>
        <v>    </v>
      </c>
      <c r="H165" s="2" t="str">
        <f t="shared" si="45"/>
        <v>00:12:11</v>
      </c>
      <c r="I165" s="2" t="str">
        <f t="shared" si="46"/>
        <v>  57 </v>
      </c>
      <c r="J165" s="2">
        <f t="shared" si="47"/>
      </c>
      <c r="K165" s="2">
        <f t="shared" si="48"/>
      </c>
    </row>
    <row r="166" spans="1:11" ht="15">
      <c r="A166" s="11" t="s">
        <v>248</v>
      </c>
      <c r="B166" s="1" t="str">
        <f t="shared" si="39"/>
        <v>  58 </v>
      </c>
      <c r="C166" s="1" t="str">
        <f t="shared" si="40"/>
        <v>Вербицкая Любовь         </v>
      </c>
      <c r="D166" s="1" t="str">
        <f t="shared" si="41"/>
        <v>Горизонт             </v>
      </c>
      <c r="E166" s="1" t="str">
        <f t="shared" si="42"/>
        <v>     </v>
      </c>
      <c r="F166" s="1" t="str">
        <f t="shared" si="43"/>
        <v> 352 </v>
      </c>
      <c r="G166" s="1" t="str">
        <f t="shared" si="44"/>
        <v>    </v>
      </c>
      <c r="H166" s="2" t="str">
        <f t="shared" si="45"/>
        <v>00:12:30</v>
      </c>
      <c r="I166" s="2" t="str">
        <f t="shared" si="46"/>
        <v>  58 </v>
      </c>
      <c r="J166" s="2">
        <f t="shared" si="47"/>
      </c>
      <c r="K166" s="2">
        <f t="shared" si="48"/>
      </c>
    </row>
    <row r="167" spans="1:11" ht="15">
      <c r="A167" s="11" t="s">
        <v>249</v>
      </c>
      <c r="B167" s="1" t="str">
        <f t="shared" si="39"/>
        <v>  59 </v>
      </c>
      <c r="C167" s="1" t="str">
        <f t="shared" si="40"/>
        <v>Ефимова Мария            </v>
      </c>
      <c r="D167" s="1" t="str">
        <f t="shared" si="41"/>
        <v>СОШ 72-1             </v>
      </c>
      <c r="E167" s="1" t="str">
        <f t="shared" si="42"/>
        <v>     </v>
      </c>
      <c r="F167" s="1" t="str">
        <f t="shared" si="43"/>
        <v> 324 </v>
      </c>
      <c r="G167" s="1" t="str">
        <f t="shared" si="44"/>
        <v>    </v>
      </c>
      <c r="H167" s="2" t="str">
        <f t="shared" si="45"/>
        <v>00:12:48</v>
      </c>
      <c r="I167" s="2" t="str">
        <f t="shared" si="46"/>
        <v>  59 </v>
      </c>
      <c r="J167" s="2">
        <f t="shared" si="47"/>
      </c>
      <c r="K167" s="2">
        <f t="shared" si="48"/>
      </c>
    </row>
    <row r="168" spans="1:11" ht="15">
      <c r="A168" s="11" t="s">
        <v>250</v>
      </c>
      <c r="B168" s="1" t="str">
        <f t="shared" si="39"/>
        <v>  60 </v>
      </c>
      <c r="C168" s="1" t="str">
        <f t="shared" si="40"/>
        <v>Соломагина Мария         </v>
      </c>
      <c r="D168" s="1" t="str">
        <f t="shared" si="41"/>
        <v>Молодость            </v>
      </c>
      <c r="E168" s="1" t="str">
        <f t="shared" si="42"/>
        <v>     </v>
      </c>
      <c r="F168" s="1" t="str">
        <f t="shared" si="43"/>
        <v> 375 </v>
      </c>
      <c r="G168" s="1" t="str">
        <f t="shared" si="44"/>
        <v>    </v>
      </c>
      <c r="H168" s="2" t="str">
        <f t="shared" si="45"/>
        <v>00:12:48</v>
      </c>
      <c r="I168" s="2" t="str">
        <f t="shared" si="46"/>
        <v>  59 </v>
      </c>
      <c r="J168" s="2">
        <f t="shared" si="47"/>
      </c>
      <c r="K168" s="2">
        <f t="shared" si="48"/>
      </c>
    </row>
    <row r="169" spans="1:11" ht="15">
      <c r="A169" s="11" t="s">
        <v>251</v>
      </c>
      <c r="B169" s="1" t="str">
        <f t="shared" si="39"/>
        <v>  61 </v>
      </c>
      <c r="C169" s="1" t="str">
        <f t="shared" si="40"/>
        <v>Шмелева София            </v>
      </c>
      <c r="D169" s="1" t="str">
        <f t="shared" si="41"/>
        <v>Молодость            </v>
      </c>
      <c r="E169" s="1" t="str">
        <f t="shared" si="42"/>
        <v>     </v>
      </c>
      <c r="F169" s="1" t="str">
        <f t="shared" si="43"/>
        <v> 376 </v>
      </c>
      <c r="G169" s="1" t="str">
        <f t="shared" si="44"/>
        <v>    </v>
      </c>
      <c r="H169" s="2" t="str">
        <f t="shared" si="45"/>
        <v>00:13:25</v>
      </c>
      <c r="I169" s="2" t="str">
        <f t="shared" si="46"/>
        <v>  61 </v>
      </c>
      <c r="J169" s="2">
        <f t="shared" si="47"/>
      </c>
      <c r="K169" s="2">
        <f t="shared" si="48"/>
      </c>
    </row>
    <row r="170" spans="1:11" ht="15">
      <c r="A170" s="11" t="s">
        <v>252</v>
      </c>
      <c r="B170" s="1" t="str">
        <f t="shared" si="39"/>
        <v>  62 </v>
      </c>
      <c r="C170" s="1" t="str">
        <f t="shared" si="40"/>
        <v>Нерадовская Наталья      </v>
      </c>
      <c r="D170" s="1" t="str">
        <f t="shared" si="41"/>
        <v>49-2                 </v>
      </c>
      <c r="E170" s="1" t="str">
        <f t="shared" si="42"/>
        <v>     </v>
      </c>
      <c r="F170" s="1" t="str">
        <f t="shared" si="43"/>
        <v> 397 </v>
      </c>
      <c r="G170" s="1" t="str">
        <f t="shared" si="44"/>
        <v>    </v>
      </c>
      <c r="H170" s="2" t="str">
        <f t="shared" si="45"/>
        <v>00:13:32</v>
      </c>
      <c r="I170" s="2" t="str">
        <f t="shared" si="46"/>
        <v>  62 </v>
      </c>
      <c r="J170" s="2">
        <f t="shared" si="47"/>
      </c>
      <c r="K170" s="2">
        <f t="shared" si="48"/>
      </c>
    </row>
    <row r="171" spans="1:11" ht="15">
      <c r="A171" s="11" t="s">
        <v>253</v>
      </c>
      <c r="B171" s="1" t="str">
        <f t="shared" si="39"/>
        <v>  63 </v>
      </c>
      <c r="C171" s="1" t="str">
        <f t="shared" si="40"/>
        <v>Бытева Елена             </v>
      </c>
      <c r="D171" s="1" t="str">
        <f t="shared" si="41"/>
        <v>Молодость            </v>
      </c>
      <c r="E171" s="1" t="str">
        <f t="shared" si="42"/>
        <v>     </v>
      </c>
      <c r="F171" s="1" t="str">
        <f t="shared" si="43"/>
        <v> 374 </v>
      </c>
      <c r="G171" s="1" t="str">
        <f t="shared" si="44"/>
        <v>    </v>
      </c>
      <c r="H171" s="2" t="str">
        <f t="shared" si="45"/>
        <v>00:13:42</v>
      </c>
      <c r="I171" s="2" t="str">
        <f t="shared" si="46"/>
        <v>  63 </v>
      </c>
      <c r="J171" s="2">
        <f t="shared" si="47"/>
      </c>
      <c r="K171" s="2">
        <f t="shared" si="48"/>
      </c>
    </row>
    <row r="172" spans="1:11" ht="15">
      <c r="A172" s="11" t="s">
        <v>254</v>
      </c>
      <c r="B172" s="1" t="str">
        <f t="shared" si="39"/>
        <v>  64 </v>
      </c>
      <c r="C172" s="1" t="str">
        <f t="shared" si="40"/>
        <v>Балякаев Максим          </v>
      </c>
      <c r="D172" s="1" t="str">
        <f t="shared" si="41"/>
        <v>Молодость            </v>
      </c>
      <c r="E172" s="1" t="str">
        <f t="shared" si="42"/>
        <v>     </v>
      </c>
      <c r="F172" s="1" t="str">
        <f t="shared" si="43"/>
        <v> 373 </v>
      </c>
      <c r="G172" s="1" t="str">
        <f t="shared" si="44"/>
        <v>    </v>
      </c>
      <c r="H172" s="2" t="str">
        <f t="shared" si="45"/>
        <v>00:14:41</v>
      </c>
      <c r="I172" s="2" t="str">
        <f t="shared" si="46"/>
        <v>  64 </v>
      </c>
      <c r="J172" s="2">
        <f t="shared" si="47"/>
      </c>
      <c r="K172" s="2">
        <f t="shared" si="48"/>
      </c>
    </row>
    <row r="173" spans="1:11" ht="15">
      <c r="A173" s="11" t="s">
        <v>255</v>
      </c>
      <c r="B173" s="1" t="str">
        <f t="shared" si="39"/>
        <v>  65 </v>
      </c>
      <c r="C173" s="1" t="str">
        <f t="shared" si="40"/>
        <v>Васильев Егор            </v>
      </c>
      <c r="D173" s="1" t="str">
        <f t="shared" si="41"/>
        <v>Молодость            </v>
      </c>
      <c r="E173" s="1" t="str">
        <f t="shared" si="42"/>
        <v>     </v>
      </c>
      <c r="F173" s="1" t="str">
        <f t="shared" si="43"/>
        <v> 372 </v>
      </c>
      <c r="G173" s="1" t="str">
        <f t="shared" si="44"/>
        <v>    </v>
      </c>
      <c r="H173" s="2" t="str">
        <f t="shared" si="45"/>
        <v>00:15:41</v>
      </c>
      <c r="I173" s="2" t="str">
        <f t="shared" si="46"/>
        <v>  65 </v>
      </c>
      <c r="J173" s="2">
        <f t="shared" si="47"/>
      </c>
      <c r="K173" s="2">
        <f t="shared" si="48"/>
      </c>
    </row>
    <row r="174" spans="1:11" ht="15">
      <c r="A174" s="11" t="s">
        <v>256</v>
      </c>
      <c r="B174" s="1" t="str">
        <f t="shared" si="39"/>
        <v>  66 </v>
      </c>
      <c r="C174" s="1" t="str">
        <f t="shared" si="40"/>
        <v>Рипачева Евгения         </v>
      </c>
      <c r="D174" s="1" t="str">
        <f t="shared" si="41"/>
        <v>Молодость            </v>
      </c>
      <c r="E174" s="1" t="str">
        <f t="shared" si="42"/>
        <v>     </v>
      </c>
      <c r="F174" s="1" t="str">
        <f t="shared" si="43"/>
        <v> 377 </v>
      </c>
      <c r="G174" s="1" t="str">
        <f t="shared" si="44"/>
        <v>    </v>
      </c>
      <c r="H174" s="2" t="str">
        <f t="shared" si="45"/>
        <v>00:25:14</v>
      </c>
      <c r="I174" s="2" t="str">
        <f t="shared" si="46"/>
        <v>  66 </v>
      </c>
      <c r="J174" s="2">
        <f t="shared" si="47"/>
      </c>
      <c r="K174" s="2">
        <f t="shared" si="48"/>
      </c>
    </row>
    <row r="175" spans="1:11" ht="12.75">
      <c r="A175"/>
      <c r="B175" s="1">
        <f t="shared" si="39"/>
      </c>
      <c r="C175" s="1">
        <f t="shared" si="40"/>
      </c>
      <c r="D175" s="1">
        <f t="shared" si="41"/>
      </c>
      <c r="E175" s="1">
        <f t="shared" si="42"/>
      </c>
      <c r="F175" s="1">
        <f t="shared" si="43"/>
      </c>
      <c r="G175" s="1">
        <f t="shared" si="44"/>
      </c>
      <c r="H175" s="2">
        <f t="shared" si="45"/>
      </c>
      <c r="I175" s="2">
        <f t="shared" si="46"/>
      </c>
      <c r="J175" s="2">
        <f t="shared" si="47"/>
      </c>
      <c r="K175" s="2">
        <f t="shared" si="48"/>
      </c>
    </row>
    <row r="176" spans="1:11" ht="15">
      <c r="A176" s="11" t="s">
        <v>257</v>
      </c>
      <c r="B176" s="1" t="str">
        <f t="shared" si="39"/>
        <v>Главн</v>
      </c>
      <c r="C176" s="1" t="str">
        <f t="shared" si="40"/>
        <v>ый судья                 </v>
      </c>
      <c r="D176" s="1" t="str">
        <f t="shared" si="41"/>
        <v>                 </v>
      </c>
      <c r="E176" s="1">
        <f t="shared" si="42"/>
      </c>
      <c r="F176" s="1">
        <f t="shared" si="43"/>
      </c>
      <c r="G176" s="1">
        <f t="shared" si="44"/>
      </c>
      <c r="H176" s="2">
        <f t="shared" si="45"/>
      </c>
      <c r="I176" s="2">
        <f t="shared" si="46"/>
      </c>
      <c r="J176" s="2">
        <f t="shared" si="47"/>
      </c>
      <c r="K176" s="2">
        <f t="shared" si="48"/>
      </c>
    </row>
    <row r="177" spans="1:11" ht="15">
      <c r="A177" s="11" t="s">
        <v>258</v>
      </c>
      <c r="B177" s="1" t="str">
        <f t="shared" si="39"/>
        <v>Главн</v>
      </c>
      <c r="C177" s="1" t="str">
        <f t="shared" si="40"/>
        <v>ый секретарь             </v>
      </c>
      <c r="D177" s="1" t="str">
        <f t="shared" si="41"/>
        <v>                 </v>
      </c>
      <c r="E177" s="1">
        <f t="shared" si="42"/>
      </c>
      <c r="F177" s="1">
        <f t="shared" si="43"/>
      </c>
      <c r="G177" s="1">
        <f t="shared" si="44"/>
      </c>
      <c r="H177" s="2">
        <f t="shared" si="45"/>
      </c>
      <c r="I177" s="2">
        <f t="shared" si="46"/>
      </c>
      <c r="J177" s="2">
        <f t="shared" si="47"/>
      </c>
      <c r="K177" s="2">
        <f t="shared" si="48"/>
      </c>
    </row>
    <row r="178" spans="2:11" ht="12.75">
      <c r="B178" s="1">
        <f t="shared" si="39"/>
      </c>
      <c r="C178" s="1">
        <f t="shared" si="40"/>
      </c>
      <c r="D178" s="1">
        <f t="shared" si="41"/>
      </c>
      <c r="E178" s="1">
        <f t="shared" si="42"/>
      </c>
      <c r="F178" s="1">
        <f t="shared" si="43"/>
      </c>
      <c r="G178" s="1">
        <f t="shared" si="44"/>
      </c>
      <c r="H178" s="2">
        <f t="shared" si="45"/>
      </c>
      <c r="I178" s="2">
        <f t="shared" si="46"/>
      </c>
      <c r="J178" s="2">
        <f t="shared" si="47"/>
      </c>
      <c r="K178" s="2">
        <f t="shared" si="48"/>
      </c>
    </row>
    <row r="179" spans="2:11" ht="12.75">
      <c r="B179" s="1">
        <f t="shared" si="39"/>
      </c>
      <c r="C179" s="1">
        <f t="shared" si="40"/>
      </c>
      <c r="D179" s="1">
        <f t="shared" si="41"/>
      </c>
      <c r="E179" s="1">
        <f t="shared" si="42"/>
      </c>
      <c r="F179" s="1">
        <f t="shared" si="43"/>
      </c>
      <c r="G179" s="1">
        <f t="shared" si="44"/>
      </c>
      <c r="H179" s="2">
        <f t="shared" si="45"/>
      </c>
      <c r="I179" s="2">
        <f t="shared" si="46"/>
      </c>
      <c r="J179" s="2">
        <f t="shared" si="47"/>
      </c>
      <c r="K179" s="2">
        <f t="shared" si="48"/>
      </c>
    </row>
    <row r="180" spans="2:11" ht="12.75">
      <c r="B180" s="1">
        <f t="shared" si="39"/>
      </c>
      <c r="C180" s="1">
        <f t="shared" si="40"/>
      </c>
      <c r="D180" s="1">
        <f t="shared" si="41"/>
      </c>
      <c r="E180" s="1">
        <f t="shared" si="42"/>
      </c>
      <c r="F180" s="1">
        <f t="shared" si="43"/>
      </c>
      <c r="G180" s="1">
        <f t="shared" si="44"/>
      </c>
      <c r="H180" s="2">
        <f t="shared" si="45"/>
      </c>
      <c r="I180" s="2">
        <f t="shared" si="46"/>
      </c>
      <c r="J180" s="2">
        <f t="shared" si="47"/>
      </c>
      <c r="K180" s="2">
        <f t="shared" si="48"/>
      </c>
    </row>
    <row r="181" spans="2:11" ht="12.75">
      <c r="B181" s="1">
        <f t="shared" si="39"/>
      </c>
      <c r="C181" s="1">
        <f t="shared" si="40"/>
      </c>
      <c r="D181" s="1">
        <f t="shared" si="41"/>
      </c>
      <c r="E181" s="1">
        <f t="shared" si="42"/>
      </c>
      <c r="F181" s="1">
        <f t="shared" si="43"/>
      </c>
      <c r="G181" s="1">
        <f t="shared" si="44"/>
      </c>
      <c r="H181" s="2">
        <f t="shared" si="45"/>
      </c>
      <c r="I181" s="2">
        <f t="shared" si="46"/>
      </c>
      <c r="J181" s="2">
        <f t="shared" si="47"/>
      </c>
      <c r="K181" s="2">
        <f t="shared" si="48"/>
      </c>
    </row>
    <row r="182" spans="2:11" ht="12.75">
      <c r="B182" s="1">
        <f t="shared" si="39"/>
      </c>
      <c r="C182" s="1">
        <f t="shared" si="40"/>
      </c>
      <c r="D182" s="1">
        <f t="shared" si="41"/>
      </c>
      <c r="E182" s="1">
        <f t="shared" si="42"/>
      </c>
      <c r="F182" s="1">
        <f t="shared" si="43"/>
      </c>
      <c r="G182" s="1">
        <f t="shared" si="44"/>
      </c>
      <c r="H182" s="2">
        <f t="shared" si="45"/>
      </c>
      <c r="I182" s="2">
        <f t="shared" si="46"/>
      </c>
      <c r="J182" s="2">
        <f t="shared" si="47"/>
      </c>
      <c r="K182" s="2">
        <f t="shared" si="48"/>
      </c>
    </row>
    <row r="183" spans="2:11" ht="12.75">
      <c r="B183" s="1">
        <f t="shared" si="39"/>
      </c>
      <c r="C183" s="1">
        <f t="shared" si="40"/>
      </c>
      <c r="D183" s="1">
        <f t="shared" si="41"/>
      </c>
      <c r="E183" s="1">
        <f t="shared" si="42"/>
      </c>
      <c r="F183" s="1">
        <f t="shared" si="43"/>
      </c>
      <c r="G183" s="1">
        <f t="shared" si="44"/>
      </c>
      <c r="H183" s="2">
        <f t="shared" si="45"/>
      </c>
      <c r="I183" s="2">
        <f t="shared" si="46"/>
      </c>
      <c r="J183" s="2">
        <f t="shared" si="47"/>
      </c>
      <c r="K183" s="2">
        <f t="shared" si="48"/>
      </c>
    </row>
    <row r="184" spans="2:11" ht="12.75">
      <c r="B184" s="1">
        <f t="shared" si="39"/>
      </c>
      <c r="C184" s="1">
        <f t="shared" si="40"/>
      </c>
      <c r="D184" s="1">
        <f t="shared" si="41"/>
      </c>
      <c r="E184" s="1">
        <f t="shared" si="42"/>
      </c>
      <c r="F184" s="1">
        <f t="shared" si="43"/>
      </c>
      <c r="G184" s="1">
        <f t="shared" si="44"/>
      </c>
      <c r="H184" s="2">
        <f t="shared" si="45"/>
      </c>
      <c r="I184" s="2">
        <f t="shared" si="46"/>
      </c>
      <c r="J184" s="2">
        <f t="shared" si="47"/>
      </c>
      <c r="K184" s="2">
        <f t="shared" si="48"/>
      </c>
    </row>
    <row r="185" spans="2:11" ht="12.75">
      <c r="B185" s="1">
        <f t="shared" si="39"/>
      </c>
      <c r="C185" s="1">
        <f t="shared" si="40"/>
      </c>
      <c r="D185" s="1">
        <f t="shared" si="41"/>
      </c>
      <c r="E185" s="1">
        <f t="shared" si="42"/>
      </c>
      <c r="F185" s="1">
        <f t="shared" si="43"/>
      </c>
      <c r="G185" s="1">
        <f t="shared" si="44"/>
      </c>
      <c r="H185" s="2">
        <f t="shared" si="45"/>
      </c>
      <c r="I185" s="2">
        <f t="shared" si="46"/>
      </c>
      <c r="J185" s="2">
        <f t="shared" si="47"/>
      </c>
      <c r="K185" s="2">
        <f t="shared" si="48"/>
      </c>
    </row>
    <row r="186" spans="2:11" ht="12.75">
      <c r="B186" s="1">
        <f t="shared" si="39"/>
      </c>
      <c r="C186" s="1">
        <f t="shared" si="40"/>
      </c>
      <c r="D186" s="1">
        <f t="shared" si="41"/>
      </c>
      <c r="E186" s="1">
        <f t="shared" si="42"/>
      </c>
      <c r="F186" s="1">
        <f t="shared" si="43"/>
      </c>
      <c r="G186" s="1">
        <f t="shared" si="44"/>
      </c>
      <c r="H186" s="2">
        <f t="shared" si="45"/>
      </c>
      <c r="I186" s="2">
        <f t="shared" si="46"/>
      </c>
      <c r="J186" s="2">
        <f t="shared" si="47"/>
      </c>
      <c r="K186" s="2">
        <f t="shared" si="48"/>
      </c>
    </row>
    <row r="187" spans="2:11" ht="12.75">
      <c r="B187" s="1">
        <f t="shared" si="39"/>
      </c>
      <c r="C187" s="1">
        <f t="shared" si="40"/>
      </c>
      <c r="D187" s="1">
        <f t="shared" si="41"/>
      </c>
      <c r="E187" s="1">
        <f t="shared" si="42"/>
      </c>
      <c r="F187" s="1">
        <f t="shared" si="43"/>
      </c>
      <c r="G187" s="1">
        <f t="shared" si="44"/>
      </c>
      <c r="H187" s="2">
        <f t="shared" si="45"/>
      </c>
      <c r="I187" s="2">
        <f t="shared" si="46"/>
      </c>
      <c r="J187" s="2">
        <f t="shared" si="47"/>
      </c>
      <c r="K187" s="2">
        <f t="shared" si="48"/>
      </c>
    </row>
    <row r="188" spans="2:11" ht="12.75">
      <c r="B188" s="1">
        <f t="shared" si="39"/>
      </c>
      <c r="C188" s="1">
        <f t="shared" si="40"/>
      </c>
      <c r="D188" s="1">
        <f t="shared" si="41"/>
      </c>
      <c r="E188" s="1">
        <f t="shared" si="42"/>
      </c>
      <c r="F188" s="1">
        <f t="shared" si="43"/>
      </c>
      <c r="G188" s="1">
        <f t="shared" si="44"/>
      </c>
      <c r="H188" s="2">
        <f t="shared" si="45"/>
      </c>
      <c r="I188" s="2">
        <f t="shared" si="46"/>
      </c>
      <c r="J188" s="2">
        <f t="shared" si="47"/>
      </c>
      <c r="K188" s="2">
        <f t="shared" si="48"/>
      </c>
    </row>
    <row r="189" spans="2:11" ht="12.75">
      <c r="B189" s="1">
        <f t="shared" si="39"/>
      </c>
      <c r="C189" s="1">
        <f t="shared" si="40"/>
      </c>
      <c r="D189" s="1">
        <f t="shared" si="41"/>
      </c>
      <c r="E189" s="1">
        <f t="shared" si="42"/>
      </c>
      <c r="F189" s="1">
        <f t="shared" si="43"/>
      </c>
      <c r="G189" s="1">
        <f t="shared" si="44"/>
      </c>
      <c r="H189" s="2">
        <f t="shared" si="45"/>
      </c>
      <c r="I189" s="2">
        <f t="shared" si="46"/>
      </c>
      <c r="J189" s="2">
        <f t="shared" si="47"/>
      </c>
      <c r="K189" s="2">
        <f t="shared" si="48"/>
      </c>
    </row>
    <row r="190" spans="2:11" ht="12.75">
      <c r="B190" s="1">
        <f t="shared" si="39"/>
      </c>
      <c r="C190" s="1">
        <f t="shared" si="40"/>
      </c>
      <c r="D190" s="1">
        <f t="shared" si="41"/>
      </c>
      <c r="E190" s="1">
        <f t="shared" si="42"/>
      </c>
      <c r="F190" s="1">
        <f t="shared" si="43"/>
      </c>
      <c r="G190" s="1">
        <f t="shared" si="44"/>
      </c>
      <c r="H190" s="2">
        <f t="shared" si="45"/>
      </c>
      <c r="I190" s="2">
        <f t="shared" si="46"/>
      </c>
      <c r="J190" s="2">
        <f t="shared" si="47"/>
      </c>
      <c r="K190" s="2">
        <f t="shared" si="48"/>
      </c>
    </row>
    <row r="191" spans="2:11" ht="12.75">
      <c r="B191" s="1">
        <f t="shared" si="39"/>
      </c>
      <c r="C191" s="1">
        <f t="shared" si="40"/>
      </c>
      <c r="D191" s="1">
        <f t="shared" si="41"/>
      </c>
      <c r="E191" s="1">
        <f t="shared" si="42"/>
      </c>
      <c r="F191" s="1">
        <f t="shared" si="43"/>
      </c>
      <c r="G191" s="1">
        <f t="shared" si="44"/>
      </c>
      <c r="H191" s="2">
        <f t="shared" si="45"/>
      </c>
      <c r="I191" s="2">
        <f t="shared" si="46"/>
      </c>
      <c r="J191" s="2">
        <f t="shared" si="47"/>
      </c>
      <c r="K191" s="2">
        <f t="shared" si="48"/>
      </c>
    </row>
    <row r="192" spans="2:11" ht="12.75">
      <c r="B192" s="1">
        <f t="shared" si="39"/>
      </c>
      <c r="C192" s="1">
        <f t="shared" si="40"/>
      </c>
      <c r="D192" s="1">
        <f t="shared" si="41"/>
      </c>
      <c r="E192" s="1">
        <f t="shared" si="42"/>
      </c>
      <c r="F192" s="1">
        <f t="shared" si="43"/>
      </c>
      <c r="G192" s="1">
        <f t="shared" si="44"/>
      </c>
      <c r="H192" s="2">
        <f t="shared" si="45"/>
      </c>
      <c r="I192" s="2">
        <f t="shared" si="46"/>
      </c>
      <c r="J192" s="2">
        <f t="shared" si="47"/>
      </c>
      <c r="K192" s="2">
        <f t="shared" si="48"/>
      </c>
    </row>
    <row r="193" spans="2:11" ht="12.75">
      <c r="B193" s="1">
        <f t="shared" si="39"/>
      </c>
      <c r="C193" s="1">
        <f t="shared" si="40"/>
      </c>
      <c r="D193" s="1">
        <f t="shared" si="41"/>
      </c>
      <c r="E193" s="1">
        <f t="shared" si="42"/>
      </c>
      <c r="F193" s="1">
        <f t="shared" si="43"/>
      </c>
      <c r="G193" s="1">
        <f t="shared" si="44"/>
      </c>
      <c r="H193" s="2">
        <f t="shared" si="45"/>
      </c>
      <c r="I193" s="2">
        <f t="shared" si="46"/>
      </c>
      <c r="J193" s="2">
        <f t="shared" si="47"/>
      </c>
      <c r="K193" s="2">
        <f t="shared" si="48"/>
      </c>
    </row>
    <row r="194" spans="2:11" ht="12.75">
      <c r="B194" s="1">
        <f t="shared" si="39"/>
      </c>
      <c r="C194" s="1">
        <f t="shared" si="40"/>
      </c>
      <c r="D194" s="1">
        <f t="shared" si="41"/>
      </c>
      <c r="E194" s="1">
        <f t="shared" si="42"/>
      </c>
      <c r="F194" s="1">
        <f t="shared" si="43"/>
      </c>
      <c r="G194" s="1">
        <f t="shared" si="44"/>
      </c>
      <c r="H194" s="2">
        <f t="shared" si="45"/>
      </c>
      <c r="I194" s="2">
        <f t="shared" si="46"/>
      </c>
      <c r="J194" s="2">
        <f t="shared" si="47"/>
      </c>
      <c r="K194" s="2">
        <f t="shared" si="48"/>
      </c>
    </row>
    <row r="195" spans="2:11" ht="12.75">
      <c r="B195" s="1">
        <f t="shared" si="39"/>
      </c>
      <c r="C195" s="1">
        <f t="shared" si="40"/>
      </c>
      <c r="D195" s="1">
        <f t="shared" si="41"/>
      </c>
      <c r="E195" s="1">
        <f t="shared" si="42"/>
      </c>
      <c r="F195" s="1">
        <f t="shared" si="43"/>
      </c>
      <c r="G195" s="1">
        <f t="shared" si="44"/>
      </c>
      <c r="H195" s="2">
        <f t="shared" si="45"/>
      </c>
      <c r="I195" s="2">
        <f t="shared" si="46"/>
      </c>
      <c r="J195" s="2">
        <f t="shared" si="47"/>
      </c>
      <c r="K195" s="2">
        <f t="shared" si="48"/>
      </c>
    </row>
    <row r="196" spans="2:11" ht="12.75">
      <c r="B196" s="1">
        <f t="shared" si="39"/>
      </c>
      <c r="C196" s="1">
        <f t="shared" si="40"/>
      </c>
      <c r="D196" s="1">
        <f t="shared" si="41"/>
      </c>
      <c r="E196" s="1">
        <f t="shared" si="42"/>
      </c>
      <c r="F196" s="1">
        <f t="shared" si="43"/>
      </c>
      <c r="G196" s="1">
        <f t="shared" si="44"/>
      </c>
      <c r="H196" s="2">
        <f t="shared" si="45"/>
      </c>
      <c r="I196" s="2">
        <f t="shared" si="46"/>
      </c>
      <c r="J196" s="2">
        <f t="shared" si="47"/>
      </c>
      <c r="K196" s="2">
        <f t="shared" si="48"/>
      </c>
    </row>
    <row r="197" spans="2:11" ht="12.75">
      <c r="B197" s="1">
        <f t="shared" si="39"/>
      </c>
      <c r="C197" s="1">
        <f t="shared" si="40"/>
      </c>
      <c r="D197" s="1">
        <f t="shared" si="41"/>
      </c>
      <c r="E197" s="1">
        <f t="shared" si="42"/>
      </c>
      <c r="F197" s="1">
        <f t="shared" si="43"/>
      </c>
      <c r="G197" s="1">
        <f t="shared" si="44"/>
      </c>
      <c r="H197" s="2">
        <f t="shared" si="45"/>
      </c>
      <c r="I197" s="2">
        <f t="shared" si="46"/>
      </c>
      <c r="J197" s="2">
        <f t="shared" si="47"/>
      </c>
      <c r="K197" s="2">
        <f t="shared" si="48"/>
      </c>
    </row>
    <row r="198" spans="2:11" ht="12.75">
      <c r="B198" s="1">
        <f t="shared" si="39"/>
      </c>
      <c r="C198" s="1">
        <f t="shared" si="40"/>
      </c>
      <c r="D198" s="1">
        <f t="shared" si="41"/>
      </c>
      <c r="E198" s="1">
        <f t="shared" si="42"/>
      </c>
      <c r="F198" s="1">
        <f t="shared" si="43"/>
      </c>
      <c r="G198" s="1">
        <f t="shared" si="44"/>
      </c>
      <c r="H198" s="2">
        <f t="shared" si="45"/>
      </c>
      <c r="I198" s="2">
        <f t="shared" si="46"/>
      </c>
      <c r="J198" s="2">
        <f t="shared" si="47"/>
      </c>
      <c r="K198" s="2">
        <f t="shared" si="48"/>
      </c>
    </row>
    <row r="199" spans="2:11" ht="12.75">
      <c r="B199" s="1">
        <f t="shared" si="39"/>
      </c>
      <c r="C199" s="1">
        <f t="shared" si="40"/>
      </c>
      <c r="D199" s="1">
        <f t="shared" si="41"/>
      </c>
      <c r="E199" s="1">
        <f t="shared" si="42"/>
      </c>
      <c r="F199" s="1">
        <f t="shared" si="43"/>
      </c>
      <c r="G199" s="1">
        <f t="shared" si="44"/>
      </c>
      <c r="H199" s="2">
        <f t="shared" si="45"/>
      </c>
      <c r="I199" s="2">
        <f t="shared" si="46"/>
      </c>
      <c r="J199" s="2">
        <f t="shared" si="47"/>
      </c>
      <c r="K199" s="2">
        <f t="shared" si="48"/>
      </c>
    </row>
    <row r="200" spans="2:11" ht="12.75">
      <c r="B200" s="1">
        <f t="shared" si="39"/>
      </c>
      <c r="C200" s="1">
        <f t="shared" si="40"/>
      </c>
      <c r="D200" s="1">
        <f t="shared" si="41"/>
      </c>
      <c r="E200" s="1">
        <f t="shared" si="42"/>
      </c>
      <c r="F200" s="1">
        <f t="shared" si="43"/>
      </c>
      <c r="G200" s="1">
        <f t="shared" si="44"/>
      </c>
      <c r="H200" s="2">
        <f t="shared" si="45"/>
      </c>
      <c r="I200" s="2">
        <f t="shared" si="46"/>
      </c>
      <c r="J200" s="2">
        <f t="shared" si="47"/>
      </c>
      <c r="K200" s="2">
        <f t="shared" si="48"/>
      </c>
    </row>
    <row r="201" spans="2:11" ht="12.75">
      <c r="B201" s="1">
        <f t="shared" si="39"/>
      </c>
      <c r="C201" s="1">
        <f t="shared" si="40"/>
      </c>
      <c r="D201" s="1">
        <f t="shared" si="41"/>
      </c>
      <c r="E201" s="1">
        <f t="shared" si="42"/>
      </c>
      <c r="F201" s="1">
        <f t="shared" si="43"/>
      </c>
      <c r="G201" s="1">
        <f t="shared" si="44"/>
      </c>
      <c r="H201" s="2">
        <f t="shared" si="45"/>
      </c>
      <c r="I201" s="2">
        <f t="shared" si="46"/>
      </c>
      <c r="J201" s="2">
        <f t="shared" si="47"/>
      </c>
      <c r="K201" s="2">
        <f t="shared" si="48"/>
      </c>
    </row>
    <row r="202" spans="2:11" ht="12.75">
      <c r="B202" s="1">
        <f t="shared" si="39"/>
      </c>
      <c r="C202" s="1">
        <f t="shared" si="40"/>
      </c>
      <c r="D202" s="1">
        <f t="shared" si="41"/>
      </c>
      <c r="E202" s="1">
        <f t="shared" si="42"/>
      </c>
      <c r="F202" s="1">
        <f t="shared" si="43"/>
      </c>
      <c r="G202" s="1">
        <f t="shared" si="44"/>
      </c>
      <c r="H202" s="2">
        <f t="shared" si="45"/>
      </c>
      <c r="I202" s="2">
        <f t="shared" si="46"/>
      </c>
      <c r="J202" s="2">
        <f t="shared" si="47"/>
      </c>
      <c r="K202" s="2">
        <f t="shared" si="48"/>
      </c>
    </row>
    <row r="203" spans="2:11" ht="12.75">
      <c r="B203" s="1">
        <f t="shared" si="39"/>
      </c>
      <c r="C203" s="1">
        <f t="shared" si="40"/>
      </c>
      <c r="D203" s="1">
        <f t="shared" si="41"/>
      </c>
      <c r="E203" s="1">
        <f t="shared" si="42"/>
      </c>
      <c r="F203" s="1">
        <f t="shared" si="43"/>
      </c>
      <c r="G203" s="1">
        <f t="shared" si="44"/>
      </c>
      <c r="H203" s="2">
        <f t="shared" si="45"/>
      </c>
      <c r="I203" s="2">
        <f t="shared" si="46"/>
      </c>
      <c r="J203" s="2">
        <f t="shared" si="47"/>
      </c>
      <c r="K203" s="2">
        <f t="shared" si="48"/>
      </c>
    </row>
    <row r="204" spans="2:11" ht="12.75">
      <c r="B204" s="1">
        <f t="shared" si="39"/>
      </c>
      <c r="C204" s="1">
        <f t="shared" si="40"/>
      </c>
      <c r="D204" s="1">
        <f t="shared" si="41"/>
      </c>
      <c r="E204" s="1">
        <f t="shared" si="42"/>
      </c>
      <c r="F204" s="1">
        <f t="shared" si="43"/>
      </c>
      <c r="G204" s="1">
        <f t="shared" si="44"/>
      </c>
      <c r="H204" s="2">
        <f t="shared" si="45"/>
      </c>
      <c r="I204" s="2">
        <f t="shared" si="46"/>
      </c>
      <c r="J204" s="2">
        <f t="shared" si="47"/>
      </c>
      <c r="K204" s="2">
        <f t="shared" si="48"/>
      </c>
    </row>
    <row r="205" spans="2:11" ht="12.75">
      <c r="B205" s="1">
        <f t="shared" si="39"/>
      </c>
      <c r="C205" s="1">
        <f t="shared" si="40"/>
      </c>
      <c r="D205" s="1">
        <f t="shared" si="41"/>
      </c>
      <c r="E205" s="1">
        <f t="shared" si="42"/>
      </c>
      <c r="F205" s="1">
        <f t="shared" si="43"/>
      </c>
      <c r="G205" s="1">
        <f t="shared" si="44"/>
      </c>
      <c r="H205" s="2">
        <f t="shared" si="45"/>
      </c>
      <c r="I205" s="2">
        <f t="shared" si="46"/>
      </c>
      <c r="J205" s="2">
        <f t="shared" si="47"/>
      </c>
      <c r="K205" s="2">
        <f t="shared" si="48"/>
      </c>
    </row>
    <row r="206" spans="2:11" ht="12.75">
      <c r="B206" s="1">
        <f t="shared" si="39"/>
      </c>
      <c r="C206" s="1">
        <f t="shared" si="40"/>
      </c>
      <c r="D206" s="1">
        <f t="shared" si="41"/>
      </c>
      <c r="E206" s="1">
        <f t="shared" si="42"/>
      </c>
      <c r="F206" s="1">
        <f t="shared" si="43"/>
      </c>
      <c r="G206" s="1">
        <f t="shared" si="44"/>
      </c>
      <c r="H206" s="2">
        <f t="shared" si="45"/>
      </c>
      <c r="I206" s="2">
        <f t="shared" si="46"/>
      </c>
      <c r="J206" s="2">
        <f t="shared" si="47"/>
      </c>
      <c r="K206" s="2">
        <f t="shared" si="48"/>
      </c>
    </row>
    <row r="207" spans="2:11" ht="12.75">
      <c r="B207" s="1">
        <f t="shared" si="39"/>
      </c>
      <c r="C207" s="1">
        <f t="shared" si="40"/>
      </c>
      <c r="D207" s="1">
        <f t="shared" si="41"/>
      </c>
      <c r="E207" s="1">
        <f t="shared" si="42"/>
      </c>
      <c r="F207" s="1">
        <f t="shared" si="43"/>
      </c>
      <c r="G207" s="1">
        <f t="shared" si="44"/>
      </c>
      <c r="H207" s="2">
        <f t="shared" si="45"/>
      </c>
      <c r="I207" s="2">
        <f t="shared" si="46"/>
      </c>
      <c r="J207" s="2">
        <f t="shared" si="47"/>
      </c>
      <c r="K207" s="2">
        <f t="shared" si="48"/>
      </c>
    </row>
    <row r="208" spans="2:11" ht="12.75">
      <c r="B208" s="1">
        <f t="shared" si="39"/>
      </c>
      <c r="C208" s="1">
        <f t="shared" si="40"/>
      </c>
      <c r="D208" s="1">
        <f t="shared" si="41"/>
      </c>
      <c r="E208" s="1">
        <f t="shared" si="42"/>
      </c>
      <c r="F208" s="1">
        <f t="shared" si="43"/>
      </c>
      <c r="G208" s="1">
        <f t="shared" si="44"/>
      </c>
      <c r="H208" s="2">
        <f t="shared" si="45"/>
      </c>
      <c r="I208" s="2">
        <f t="shared" si="46"/>
      </c>
      <c r="J208" s="2">
        <f t="shared" si="47"/>
      </c>
      <c r="K208" s="2">
        <f t="shared" si="48"/>
      </c>
    </row>
    <row r="209" spans="2:11" ht="12.75">
      <c r="B209" s="1">
        <f t="shared" si="39"/>
      </c>
      <c r="C209" s="1">
        <f t="shared" si="40"/>
      </c>
      <c r="D209" s="1">
        <f t="shared" si="41"/>
      </c>
      <c r="E209" s="1">
        <f t="shared" si="42"/>
      </c>
      <c r="F209" s="1">
        <f t="shared" si="43"/>
      </c>
      <c r="G209" s="1">
        <f t="shared" si="44"/>
      </c>
      <c r="H209" s="2">
        <f t="shared" si="45"/>
      </c>
      <c r="I209" s="2">
        <f t="shared" si="46"/>
      </c>
      <c r="J209" s="2">
        <f t="shared" si="47"/>
      </c>
      <c r="K209" s="2">
        <f t="shared" si="48"/>
      </c>
    </row>
    <row r="210" spans="2:11" ht="12.75">
      <c r="B210" s="1">
        <f t="shared" si="39"/>
      </c>
      <c r="C210" s="1">
        <f t="shared" si="40"/>
      </c>
      <c r="D210" s="1">
        <f t="shared" si="41"/>
      </c>
      <c r="E210" s="1">
        <f t="shared" si="42"/>
      </c>
      <c r="F210" s="1">
        <f t="shared" si="43"/>
      </c>
      <c r="G210" s="1">
        <f t="shared" si="44"/>
      </c>
      <c r="H210" s="2">
        <f t="shared" si="45"/>
      </c>
      <c r="I210" s="2">
        <f t="shared" si="46"/>
      </c>
      <c r="J210" s="2">
        <f t="shared" si="47"/>
      </c>
      <c r="K210" s="2">
        <f t="shared" si="48"/>
      </c>
    </row>
    <row r="211" spans="2:11" ht="12.75">
      <c r="B211" s="1">
        <f t="shared" si="39"/>
      </c>
      <c r="C211" s="1">
        <f t="shared" si="40"/>
      </c>
      <c r="D211" s="1">
        <f t="shared" si="41"/>
      </c>
      <c r="E211" s="1">
        <f t="shared" si="42"/>
      </c>
      <c r="F211" s="1">
        <f t="shared" si="43"/>
      </c>
      <c r="G211" s="1">
        <f t="shared" si="44"/>
      </c>
      <c r="H211" s="2">
        <f t="shared" si="45"/>
      </c>
      <c r="I211" s="2">
        <f t="shared" si="46"/>
      </c>
      <c r="J211" s="2">
        <f t="shared" si="47"/>
      </c>
      <c r="K211" s="2">
        <f t="shared" si="48"/>
      </c>
    </row>
    <row r="212" spans="2:11" ht="12.75">
      <c r="B212" s="1">
        <f t="shared" si="39"/>
      </c>
      <c r="C212" s="1">
        <f t="shared" si="40"/>
      </c>
      <c r="D212" s="1">
        <f t="shared" si="41"/>
      </c>
      <c r="E212" s="1">
        <f t="shared" si="42"/>
      </c>
      <c r="F212" s="1">
        <f t="shared" si="43"/>
      </c>
      <c r="G212" s="1">
        <f t="shared" si="44"/>
      </c>
      <c r="H212" s="2">
        <f t="shared" si="45"/>
      </c>
      <c r="I212" s="2">
        <f t="shared" si="46"/>
      </c>
      <c r="J212" s="2">
        <f t="shared" si="47"/>
      </c>
      <c r="K212" s="2">
        <f t="shared" si="48"/>
      </c>
    </row>
    <row r="213" spans="2:11" ht="12.75">
      <c r="B213" s="1">
        <f t="shared" si="39"/>
      </c>
      <c r="C213" s="1">
        <f t="shared" si="40"/>
      </c>
      <c r="D213" s="1">
        <f t="shared" si="41"/>
      </c>
      <c r="E213" s="1">
        <f t="shared" si="42"/>
      </c>
      <c r="F213" s="1">
        <f t="shared" si="43"/>
      </c>
      <c r="G213" s="1">
        <f t="shared" si="44"/>
      </c>
      <c r="H213" s="2">
        <f t="shared" si="45"/>
      </c>
      <c r="I213" s="2">
        <f t="shared" si="46"/>
      </c>
      <c r="J213" s="2">
        <f t="shared" si="47"/>
      </c>
      <c r="K213" s="2">
        <f t="shared" si="48"/>
      </c>
    </row>
    <row r="214" spans="2:11" ht="12.75">
      <c r="B214" s="1">
        <f t="shared" si="39"/>
      </c>
      <c r="C214" s="1">
        <f t="shared" si="40"/>
      </c>
      <c r="D214" s="1">
        <f t="shared" si="41"/>
      </c>
      <c r="E214" s="1">
        <f t="shared" si="42"/>
      </c>
      <c r="F214" s="1">
        <f t="shared" si="43"/>
      </c>
      <c r="G214" s="1">
        <f t="shared" si="44"/>
      </c>
      <c r="H214" s="2">
        <f t="shared" si="45"/>
      </c>
      <c r="I214" s="2">
        <f t="shared" si="46"/>
      </c>
      <c r="J214" s="2">
        <f t="shared" si="47"/>
      </c>
      <c r="K214" s="2">
        <f t="shared" si="48"/>
      </c>
    </row>
    <row r="215" spans="2:11" ht="12.75">
      <c r="B215" s="1">
        <f t="shared" si="39"/>
      </c>
      <c r="C215" s="1">
        <f t="shared" si="40"/>
      </c>
      <c r="D215" s="1">
        <f t="shared" si="41"/>
      </c>
      <c r="E215" s="1">
        <f t="shared" si="42"/>
      </c>
      <c r="F215" s="1">
        <f t="shared" si="43"/>
      </c>
      <c r="G215" s="1">
        <f t="shared" si="44"/>
      </c>
      <c r="H215" s="2">
        <f t="shared" si="45"/>
      </c>
      <c r="I215" s="2">
        <f t="shared" si="46"/>
      </c>
      <c r="J215" s="2">
        <f t="shared" si="47"/>
      </c>
      <c r="K215" s="2">
        <f t="shared" si="48"/>
      </c>
    </row>
    <row r="216" spans="2:11" ht="12.75">
      <c r="B216" s="1">
        <f t="shared" si="39"/>
      </c>
      <c r="C216" s="1">
        <f t="shared" si="40"/>
      </c>
      <c r="D216" s="1">
        <f t="shared" si="41"/>
      </c>
      <c r="E216" s="1">
        <f t="shared" si="42"/>
      </c>
      <c r="F216" s="1">
        <f t="shared" si="43"/>
      </c>
      <c r="G216" s="1">
        <f t="shared" si="44"/>
      </c>
      <c r="H216" s="2">
        <f t="shared" si="45"/>
      </c>
      <c r="I216" s="2">
        <f t="shared" si="46"/>
      </c>
      <c r="J216" s="2">
        <f t="shared" si="47"/>
      </c>
      <c r="K216" s="2">
        <f t="shared" si="48"/>
      </c>
    </row>
    <row r="217" spans="2:11" ht="12.75">
      <c r="B217" s="1">
        <f t="shared" si="39"/>
      </c>
      <c r="C217" s="1">
        <f t="shared" si="40"/>
      </c>
      <c r="D217" s="1">
        <f t="shared" si="41"/>
      </c>
      <c r="E217" s="1">
        <f t="shared" si="42"/>
      </c>
      <c r="F217" s="1">
        <f t="shared" si="43"/>
      </c>
      <c r="G217" s="1">
        <f t="shared" si="44"/>
      </c>
      <c r="H217" s="2">
        <f t="shared" si="45"/>
      </c>
      <c r="I217" s="2">
        <f t="shared" si="46"/>
      </c>
      <c r="J217" s="2">
        <f t="shared" si="47"/>
      </c>
      <c r="K217" s="2">
        <f t="shared" si="48"/>
      </c>
    </row>
    <row r="218" spans="2:11" ht="12.75">
      <c r="B218" s="1">
        <f t="shared" si="39"/>
      </c>
      <c r="C218" s="1">
        <f t="shared" si="40"/>
      </c>
      <c r="D218" s="1">
        <f t="shared" si="41"/>
      </c>
      <c r="E218" s="1">
        <f t="shared" si="42"/>
      </c>
      <c r="F218" s="1">
        <f t="shared" si="43"/>
      </c>
      <c r="G218" s="1">
        <f t="shared" si="44"/>
      </c>
      <c r="H218" s="2">
        <f t="shared" si="45"/>
      </c>
      <c r="I218" s="2">
        <f t="shared" si="46"/>
      </c>
      <c r="J218" s="2">
        <f t="shared" si="47"/>
      </c>
      <c r="K218" s="2">
        <f t="shared" si="48"/>
      </c>
    </row>
    <row r="219" spans="2:11" ht="12.75">
      <c r="B219" s="1">
        <f t="shared" si="39"/>
      </c>
      <c r="C219" s="1">
        <f t="shared" si="40"/>
      </c>
      <c r="D219" s="1">
        <f t="shared" si="41"/>
      </c>
      <c r="E219" s="1">
        <f t="shared" si="42"/>
      </c>
      <c r="F219" s="1">
        <f t="shared" si="43"/>
      </c>
      <c r="G219" s="1">
        <f t="shared" si="44"/>
      </c>
      <c r="H219" s="2">
        <f t="shared" si="45"/>
      </c>
      <c r="I219" s="2">
        <f t="shared" si="46"/>
      </c>
      <c r="J219" s="2">
        <f t="shared" si="47"/>
      </c>
      <c r="K219" s="2">
        <f t="shared" si="48"/>
      </c>
    </row>
    <row r="220" spans="2:11" ht="12.75">
      <c r="B220" s="1">
        <f t="shared" si="39"/>
      </c>
      <c r="C220" s="1">
        <f t="shared" si="40"/>
      </c>
      <c r="D220" s="1">
        <f t="shared" si="41"/>
      </c>
      <c r="E220" s="1">
        <f t="shared" si="42"/>
      </c>
      <c r="F220" s="1">
        <f t="shared" si="43"/>
      </c>
      <c r="G220" s="1">
        <f t="shared" si="44"/>
      </c>
      <c r="H220" s="2">
        <f t="shared" si="45"/>
      </c>
      <c r="I220" s="2">
        <f t="shared" si="46"/>
      </c>
      <c r="J220" s="2">
        <f t="shared" si="47"/>
      </c>
      <c r="K220" s="2">
        <f t="shared" si="48"/>
      </c>
    </row>
    <row r="221" spans="2:11" ht="12.75">
      <c r="B221" s="1">
        <f t="shared" si="39"/>
      </c>
      <c r="C221" s="1">
        <f t="shared" si="40"/>
      </c>
      <c r="D221" s="1">
        <f t="shared" si="41"/>
      </c>
      <c r="E221" s="1">
        <f t="shared" si="42"/>
      </c>
      <c r="F221" s="1">
        <f t="shared" si="43"/>
      </c>
      <c r="G221" s="1">
        <f t="shared" si="44"/>
      </c>
      <c r="H221" s="2">
        <f t="shared" si="45"/>
      </c>
      <c r="I221" s="2">
        <f t="shared" si="46"/>
      </c>
      <c r="J221" s="2">
        <f t="shared" si="47"/>
      </c>
      <c r="K221" s="2">
        <f t="shared" si="48"/>
      </c>
    </row>
    <row r="222" spans="2:11" ht="12.75">
      <c r="B222" s="1">
        <f t="shared" si="39"/>
      </c>
      <c r="C222" s="1">
        <f t="shared" si="40"/>
      </c>
      <c r="D222" s="1">
        <f t="shared" si="41"/>
      </c>
      <c r="E222" s="1">
        <f t="shared" si="42"/>
      </c>
      <c r="F222" s="1">
        <f t="shared" si="43"/>
      </c>
      <c r="G222" s="1">
        <f t="shared" si="44"/>
      </c>
      <c r="H222" s="2">
        <f t="shared" si="45"/>
      </c>
      <c r="I222" s="2">
        <f t="shared" si="46"/>
      </c>
      <c r="J222" s="2">
        <f t="shared" si="47"/>
      </c>
      <c r="K222" s="2">
        <f t="shared" si="48"/>
      </c>
    </row>
    <row r="223" spans="2:11" ht="12.75">
      <c r="B223" s="1">
        <f t="shared" si="39"/>
      </c>
      <c r="C223" s="1">
        <f t="shared" si="40"/>
      </c>
      <c r="D223" s="1">
        <f t="shared" si="41"/>
      </c>
      <c r="E223" s="1">
        <f t="shared" si="42"/>
      </c>
      <c r="F223" s="1">
        <f t="shared" si="43"/>
      </c>
      <c r="G223" s="1">
        <f t="shared" si="44"/>
      </c>
      <c r="H223" s="2">
        <f t="shared" si="45"/>
      </c>
      <c r="I223" s="2">
        <f t="shared" si="46"/>
      </c>
      <c r="J223" s="2">
        <f t="shared" si="47"/>
      </c>
      <c r="K223" s="2">
        <f t="shared" si="48"/>
      </c>
    </row>
    <row r="224" spans="2:11" ht="12.75">
      <c r="B224" s="1">
        <f t="shared" si="39"/>
      </c>
      <c r="C224" s="1">
        <f t="shared" si="40"/>
      </c>
      <c r="D224" s="1">
        <f t="shared" si="41"/>
      </c>
      <c r="E224" s="1">
        <f t="shared" si="42"/>
      </c>
      <c r="F224" s="1">
        <f t="shared" si="43"/>
      </c>
      <c r="G224" s="1">
        <f t="shared" si="44"/>
      </c>
      <c r="H224" s="2">
        <f t="shared" si="45"/>
      </c>
      <c r="I224" s="2">
        <f t="shared" si="46"/>
      </c>
      <c r="J224" s="2">
        <f t="shared" si="47"/>
      </c>
      <c r="K224" s="2">
        <f t="shared" si="48"/>
      </c>
    </row>
    <row r="225" spans="2:11" ht="12.75">
      <c r="B225" s="1">
        <f t="shared" si="39"/>
      </c>
      <c r="C225" s="1">
        <f t="shared" si="40"/>
      </c>
      <c r="D225" s="1">
        <f t="shared" si="41"/>
      </c>
      <c r="E225" s="1">
        <f t="shared" si="42"/>
      </c>
      <c r="F225" s="1">
        <f t="shared" si="43"/>
      </c>
      <c r="G225" s="1">
        <f t="shared" si="44"/>
      </c>
      <c r="H225" s="2">
        <f t="shared" si="45"/>
      </c>
      <c r="I225" s="2">
        <f t="shared" si="46"/>
      </c>
      <c r="J225" s="2">
        <f t="shared" si="47"/>
      </c>
      <c r="K225" s="2">
        <f t="shared" si="48"/>
      </c>
    </row>
    <row r="226" spans="2:11" ht="12.75">
      <c r="B226" s="1">
        <f aca="true" t="shared" si="49" ref="B226:B238">LEFT(A226,5)</f>
      </c>
      <c r="C226" s="1">
        <f aca="true" t="shared" si="50" ref="C226:C238">MID(A226,6,25)</f>
      </c>
      <c r="D226" s="1">
        <f aca="true" t="shared" si="51" ref="D226:D238">MID(A226,32,21)</f>
      </c>
      <c r="E226" s="1">
        <f aca="true" t="shared" si="52" ref="E226:E238">MID(A226,53,5)</f>
      </c>
      <c r="F226" s="1">
        <f aca="true" t="shared" si="53" ref="F226:F238">MID(A226,58,5)</f>
      </c>
      <c r="G226" s="1">
        <f aca="true" t="shared" si="54" ref="G226:G238">MID(A226,63,4)</f>
      </c>
      <c r="H226" s="2">
        <f aca="true" t="shared" si="55" ref="H226:H238">MID(A226,68,8)</f>
      </c>
      <c r="I226" s="2">
        <f aca="true" t="shared" si="56" ref="I226:I238">MID(A226,79,6)</f>
      </c>
      <c r="J226" s="2">
        <f aca="true" t="shared" si="57" ref="J226:J238">MID(A226,89,5)</f>
      </c>
      <c r="K226" s="2">
        <f aca="true" t="shared" si="58" ref="K226:K238">MID(A226,94,5)</f>
      </c>
    </row>
    <row r="227" spans="2:11" ht="12.75">
      <c r="B227" s="1">
        <f t="shared" si="49"/>
      </c>
      <c r="C227" s="1">
        <f t="shared" si="50"/>
      </c>
      <c r="D227" s="1">
        <f t="shared" si="51"/>
      </c>
      <c r="E227" s="1">
        <f t="shared" si="52"/>
      </c>
      <c r="F227" s="1">
        <f t="shared" si="53"/>
      </c>
      <c r="G227" s="1">
        <f t="shared" si="54"/>
      </c>
      <c r="H227" s="2">
        <f t="shared" si="55"/>
      </c>
      <c r="I227" s="2">
        <f t="shared" si="56"/>
      </c>
      <c r="J227" s="2">
        <f t="shared" si="57"/>
      </c>
      <c r="K227" s="2">
        <f t="shared" si="58"/>
      </c>
    </row>
    <row r="228" spans="2:11" ht="12.75">
      <c r="B228" s="1">
        <f t="shared" si="49"/>
      </c>
      <c r="C228" s="1">
        <f t="shared" si="50"/>
      </c>
      <c r="D228" s="1">
        <f t="shared" si="51"/>
      </c>
      <c r="E228" s="1">
        <f t="shared" si="52"/>
      </c>
      <c r="F228" s="1">
        <f t="shared" si="53"/>
      </c>
      <c r="G228" s="1">
        <f t="shared" si="54"/>
      </c>
      <c r="H228" s="2">
        <f t="shared" si="55"/>
      </c>
      <c r="I228" s="2">
        <f t="shared" si="56"/>
      </c>
      <c r="J228" s="2">
        <f t="shared" si="57"/>
      </c>
      <c r="K228" s="2">
        <f t="shared" si="58"/>
      </c>
    </row>
    <row r="229" spans="2:11" ht="12.75">
      <c r="B229" s="1">
        <f t="shared" si="49"/>
      </c>
      <c r="C229" s="1">
        <f t="shared" si="50"/>
      </c>
      <c r="D229" s="1">
        <f t="shared" si="51"/>
      </c>
      <c r="E229" s="1">
        <f t="shared" si="52"/>
      </c>
      <c r="F229" s="1">
        <f t="shared" si="53"/>
      </c>
      <c r="G229" s="1">
        <f t="shared" si="54"/>
      </c>
      <c r="H229" s="2">
        <f t="shared" si="55"/>
      </c>
      <c r="I229" s="2">
        <f t="shared" si="56"/>
      </c>
      <c r="J229" s="2">
        <f t="shared" si="57"/>
      </c>
      <c r="K229" s="2">
        <f t="shared" si="58"/>
      </c>
    </row>
    <row r="230" spans="2:11" ht="12.75">
      <c r="B230" s="1">
        <f t="shared" si="49"/>
      </c>
      <c r="C230" s="1">
        <f t="shared" si="50"/>
      </c>
      <c r="D230" s="1">
        <f t="shared" si="51"/>
      </c>
      <c r="E230" s="1">
        <f t="shared" si="52"/>
      </c>
      <c r="F230" s="1">
        <f t="shared" si="53"/>
      </c>
      <c r="G230" s="1">
        <f t="shared" si="54"/>
      </c>
      <c r="H230" s="2">
        <f t="shared" si="55"/>
      </c>
      <c r="I230" s="2">
        <f t="shared" si="56"/>
      </c>
      <c r="J230" s="2">
        <f t="shared" si="57"/>
      </c>
      <c r="K230" s="2">
        <f t="shared" si="58"/>
      </c>
    </row>
    <row r="231" spans="2:11" ht="12.75">
      <c r="B231" s="1">
        <f t="shared" si="49"/>
      </c>
      <c r="C231" s="1">
        <f t="shared" si="50"/>
      </c>
      <c r="D231" s="1">
        <f t="shared" si="51"/>
      </c>
      <c r="E231" s="1">
        <f t="shared" si="52"/>
      </c>
      <c r="F231" s="1">
        <f t="shared" si="53"/>
      </c>
      <c r="G231" s="1">
        <f t="shared" si="54"/>
      </c>
      <c r="H231" s="2">
        <f t="shared" si="55"/>
      </c>
      <c r="I231" s="2">
        <f t="shared" si="56"/>
      </c>
      <c r="J231" s="2">
        <f t="shared" si="57"/>
      </c>
      <c r="K231" s="2">
        <f t="shared" si="58"/>
      </c>
    </row>
    <row r="232" spans="2:11" ht="12.75">
      <c r="B232" s="1">
        <f t="shared" si="49"/>
      </c>
      <c r="C232" s="1">
        <f t="shared" si="50"/>
      </c>
      <c r="D232" s="1">
        <f t="shared" si="51"/>
      </c>
      <c r="E232" s="1">
        <f t="shared" si="52"/>
      </c>
      <c r="F232" s="1">
        <f t="shared" si="53"/>
      </c>
      <c r="G232" s="1">
        <f t="shared" si="54"/>
      </c>
      <c r="H232" s="2">
        <f t="shared" si="55"/>
      </c>
      <c r="I232" s="2">
        <f t="shared" si="56"/>
      </c>
      <c r="J232" s="2">
        <f t="shared" si="57"/>
      </c>
      <c r="K232" s="2">
        <f t="shared" si="58"/>
      </c>
    </row>
    <row r="233" spans="2:11" ht="12.75">
      <c r="B233" s="1">
        <f t="shared" si="49"/>
      </c>
      <c r="C233" s="1">
        <f t="shared" si="50"/>
      </c>
      <c r="D233" s="1">
        <f t="shared" si="51"/>
      </c>
      <c r="E233" s="1">
        <f t="shared" si="52"/>
      </c>
      <c r="F233" s="1">
        <f t="shared" si="53"/>
      </c>
      <c r="G233" s="1">
        <f t="shared" si="54"/>
      </c>
      <c r="H233" s="2">
        <f t="shared" si="55"/>
      </c>
      <c r="I233" s="2">
        <f t="shared" si="56"/>
      </c>
      <c r="J233" s="2">
        <f t="shared" si="57"/>
      </c>
      <c r="K233" s="2">
        <f t="shared" si="58"/>
      </c>
    </row>
    <row r="234" spans="2:11" ht="12.75">
      <c r="B234" s="1">
        <f t="shared" si="49"/>
      </c>
      <c r="C234" s="1">
        <f t="shared" si="50"/>
      </c>
      <c r="D234" s="1">
        <f t="shared" si="51"/>
      </c>
      <c r="E234" s="1">
        <f t="shared" si="52"/>
      </c>
      <c r="F234" s="1">
        <f t="shared" si="53"/>
      </c>
      <c r="G234" s="1">
        <f t="shared" si="54"/>
      </c>
      <c r="H234" s="2">
        <f t="shared" si="55"/>
      </c>
      <c r="I234" s="2">
        <f t="shared" si="56"/>
      </c>
      <c r="J234" s="2">
        <f t="shared" si="57"/>
      </c>
      <c r="K234" s="2">
        <f t="shared" si="58"/>
      </c>
    </row>
    <row r="235" spans="2:11" ht="12.75">
      <c r="B235" s="1">
        <f t="shared" si="49"/>
      </c>
      <c r="C235" s="1">
        <f t="shared" si="50"/>
      </c>
      <c r="D235" s="1">
        <f t="shared" si="51"/>
      </c>
      <c r="E235" s="1">
        <f t="shared" si="52"/>
      </c>
      <c r="F235" s="1">
        <f t="shared" si="53"/>
      </c>
      <c r="G235" s="1">
        <f t="shared" si="54"/>
      </c>
      <c r="H235" s="2">
        <f t="shared" si="55"/>
      </c>
      <c r="I235" s="2">
        <f t="shared" si="56"/>
      </c>
      <c r="J235" s="2">
        <f t="shared" si="57"/>
      </c>
      <c r="K235" s="2">
        <f t="shared" si="58"/>
      </c>
    </row>
    <row r="236" spans="2:11" ht="12.75">
      <c r="B236" s="1">
        <f t="shared" si="49"/>
      </c>
      <c r="C236" s="1">
        <f t="shared" si="50"/>
      </c>
      <c r="D236" s="1">
        <f t="shared" si="51"/>
      </c>
      <c r="E236" s="1">
        <f t="shared" si="52"/>
      </c>
      <c r="F236" s="1">
        <f t="shared" si="53"/>
      </c>
      <c r="G236" s="1">
        <f t="shared" si="54"/>
      </c>
      <c r="H236" s="2">
        <f t="shared" si="55"/>
      </c>
      <c r="I236" s="2">
        <f t="shared" si="56"/>
      </c>
      <c r="J236" s="2">
        <f t="shared" si="57"/>
      </c>
      <c r="K236" s="2">
        <f t="shared" si="58"/>
      </c>
    </row>
    <row r="237" spans="2:11" ht="12.75">
      <c r="B237" s="1">
        <f t="shared" si="49"/>
      </c>
      <c r="C237" s="1">
        <f t="shared" si="50"/>
      </c>
      <c r="D237" s="1">
        <f t="shared" si="51"/>
      </c>
      <c r="E237" s="1">
        <f t="shared" si="52"/>
      </c>
      <c r="F237" s="1">
        <f t="shared" si="53"/>
      </c>
      <c r="G237" s="1">
        <f t="shared" si="54"/>
      </c>
      <c r="H237" s="2">
        <f t="shared" si="55"/>
      </c>
      <c r="I237" s="2">
        <f t="shared" si="56"/>
      </c>
      <c r="J237" s="2">
        <f t="shared" si="57"/>
      </c>
      <c r="K237" s="2">
        <f t="shared" si="58"/>
      </c>
    </row>
    <row r="238" spans="2:11" ht="12.75">
      <c r="B238" s="1">
        <f t="shared" si="49"/>
      </c>
      <c r="C238" s="1">
        <f t="shared" si="50"/>
      </c>
      <c r="D238" s="1">
        <f t="shared" si="51"/>
      </c>
      <c r="E238" s="1">
        <f t="shared" si="52"/>
      </c>
      <c r="F238" s="1">
        <f t="shared" si="53"/>
      </c>
      <c r="G238" s="1">
        <f t="shared" si="54"/>
      </c>
      <c r="H238" s="2">
        <f t="shared" si="55"/>
      </c>
      <c r="I238" s="2">
        <f t="shared" si="56"/>
      </c>
      <c r="J238" s="2">
        <f t="shared" si="57"/>
      </c>
      <c r="K238" s="2">
        <f t="shared" si="58"/>
      </c>
    </row>
  </sheetData>
  <sheetProtection/>
  <mergeCells count="1">
    <mergeCell ref="B3:K3"/>
  </mergeCells>
  <printOptions/>
  <pageMargins left="0.51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аст-электро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</dc:creator>
  <cp:keywords/>
  <dc:description/>
  <cp:lastModifiedBy>Пользователь</cp:lastModifiedBy>
  <cp:lastPrinted>2013-09-18T06:56:29Z</cp:lastPrinted>
  <dcterms:created xsi:type="dcterms:W3CDTF">2009-05-20T20:18:23Z</dcterms:created>
  <dcterms:modified xsi:type="dcterms:W3CDTF">2013-09-18T10:36:08Z</dcterms:modified>
  <cp:category/>
  <cp:version/>
  <cp:contentType/>
  <cp:contentStatus/>
</cp:coreProperties>
</file>