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0730" windowHeight="11760"/>
  </bookViews>
  <sheets>
    <sheet name="7-11 лет " sheetId="3" r:id="rId1"/>
    <sheet name="12-18 лет 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4" i="3" l="1"/>
  <c r="C40" i="3"/>
  <c r="G95" i="3" l="1"/>
  <c r="G96" i="3" s="1"/>
  <c r="F95" i="3"/>
  <c r="E95" i="3"/>
  <c r="E96" i="3" s="1"/>
  <c r="D95" i="3"/>
  <c r="C95" i="3"/>
  <c r="C96" i="3" s="1"/>
  <c r="E91" i="3"/>
  <c r="G90" i="3"/>
  <c r="E90" i="3"/>
  <c r="C90" i="3"/>
  <c r="G89" i="3"/>
  <c r="F89" i="3"/>
  <c r="F90" i="3" s="1"/>
  <c r="F96" i="3" s="1"/>
  <c r="E89" i="3"/>
  <c r="D89" i="3"/>
  <c r="D90" i="3" s="1"/>
  <c r="D96" i="3" s="1"/>
  <c r="G77" i="3"/>
  <c r="G78" i="3" s="1"/>
  <c r="F77" i="3"/>
  <c r="E77" i="3"/>
  <c r="E78" i="3" s="1"/>
  <c r="D77" i="3"/>
  <c r="C77" i="3"/>
  <c r="C78" i="3" s="1"/>
  <c r="G71" i="3"/>
  <c r="F71" i="3"/>
  <c r="E71" i="3"/>
  <c r="D71" i="3"/>
  <c r="C71" i="3"/>
  <c r="G58" i="3"/>
  <c r="F58" i="3"/>
  <c r="F59" i="3" s="1"/>
  <c r="E58" i="3"/>
  <c r="D58" i="3"/>
  <c r="D59" i="3" s="1"/>
  <c r="C58" i="3"/>
  <c r="G52" i="3"/>
  <c r="G59" i="3" s="1"/>
  <c r="F52" i="3"/>
  <c r="E52" i="3"/>
  <c r="E59" i="3" s="1"/>
  <c r="D52" i="3"/>
  <c r="C52" i="3"/>
  <c r="G40" i="3"/>
  <c r="F40" i="3"/>
  <c r="E40" i="3"/>
  <c r="E41" i="3" s="1"/>
  <c r="D40" i="3"/>
  <c r="C41" i="3"/>
  <c r="G34" i="3"/>
  <c r="F34" i="3"/>
  <c r="F41" i="3" s="1"/>
  <c r="E34" i="3"/>
  <c r="D34" i="3"/>
  <c r="D41" i="3" s="1"/>
  <c r="G22" i="3"/>
  <c r="F22" i="3"/>
  <c r="F23" i="3" s="1"/>
  <c r="E22" i="3"/>
  <c r="D22" i="3"/>
  <c r="D23" i="3" s="1"/>
  <c r="C22" i="3"/>
  <c r="G16" i="3"/>
  <c r="G23" i="3" s="1"/>
  <c r="F16" i="3"/>
  <c r="E16" i="3"/>
  <c r="E23" i="3" s="1"/>
  <c r="D16" i="3"/>
  <c r="C16" i="3"/>
  <c r="D78" i="3" l="1"/>
  <c r="F78" i="3"/>
  <c r="C59" i="3"/>
  <c r="C23" i="3"/>
  <c r="G41" i="3"/>
  <c r="G88" i="2"/>
  <c r="F88" i="2"/>
  <c r="E88" i="2"/>
  <c r="D88" i="2"/>
  <c r="C39" i="2"/>
  <c r="F94" i="2" l="1"/>
  <c r="G94" i="2"/>
  <c r="D94" i="2"/>
  <c r="E89" i="2"/>
  <c r="F89" i="2"/>
  <c r="G89" i="2"/>
  <c r="D89" i="2"/>
  <c r="D95" i="2" s="1"/>
  <c r="G95" i="2"/>
  <c r="C94" i="2"/>
  <c r="F95" i="2" l="1"/>
  <c r="C89" i="2"/>
  <c r="C95" i="2" s="1"/>
  <c r="D70" i="2"/>
  <c r="E70" i="2"/>
  <c r="F70" i="2"/>
  <c r="G70" i="2"/>
  <c r="C70" i="2"/>
  <c r="C76" i="2"/>
  <c r="D76" i="2"/>
  <c r="E76" i="2"/>
  <c r="F76" i="2"/>
  <c r="G76" i="2"/>
  <c r="D57" i="2"/>
  <c r="E57" i="2"/>
  <c r="F57" i="2"/>
  <c r="G57" i="2"/>
  <c r="C57" i="2"/>
  <c r="C51" i="2"/>
  <c r="D39" i="2"/>
  <c r="E39" i="2"/>
  <c r="F39" i="2"/>
  <c r="G39" i="2"/>
  <c r="E33" i="2"/>
  <c r="F33" i="2"/>
  <c r="G33" i="2"/>
  <c r="D33" i="2"/>
  <c r="C33" i="2"/>
  <c r="G77" i="2" l="1"/>
  <c r="F77" i="2"/>
  <c r="E77" i="2"/>
  <c r="D77" i="2"/>
  <c r="C77" i="2"/>
  <c r="C58" i="2"/>
  <c r="F40" i="2"/>
  <c r="D40" i="2"/>
  <c r="C40" i="2"/>
  <c r="G40" i="2"/>
  <c r="E40" i="2"/>
  <c r="E21" i="2" l="1"/>
  <c r="F21" i="2"/>
  <c r="G21" i="2"/>
  <c r="D21" i="2"/>
  <c r="C21" i="2"/>
  <c r="G51" i="2" l="1"/>
  <c r="G58" i="2" s="1"/>
  <c r="F51" i="2"/>
  <c r="F58" i="2" s="1"/>
  <c r="E51" i="2"/>
  <c r="E58" i="2" s="1"/>
  <c r="D51" i="2"/>
  <c r="D58" i="2" s="1"/>
  <c r="E90" i="2"/>
  <c r="E94" i="2" s="1"/>
  <c r="E95" i="2" s="1"/>
  <c r="G15" i="2"/>
  <c r="G22" i="2" s="1"/>
  <c r="F15" i="2"/>
  <c r="F22" i="2" s="1"/>
  <c r="E15" i="2"/>
  <c r="E22" i="2" s="1"/>
  <c r="D15" i="2"/>
  <c r="D22" i="2" s="1"/>
  <c r="C15" i="2"/>
  <c r="C22" i="2" s="1"/>
</calcChain>
</file>

<file path=xl/sharedStrings.xml><?xml version="1.0" encoding="utf-8"?>
<sst xmlns="http://schemas.openxmlformats.org/spreadsheetml/2006/main" count="358" uniqueCount="89">
  <si>
    <t>Приём пищи</t>
  </si>
  <si>
    <t>Наименование блюда</t>
  </si>
  <si>
    <t>Выход блюда</t>
  </si>
  <si>
    <t>Пищевые вещества</t>
  </si>
  <si>
    <t>№ рецептуры</t>
  </si>
  <si>
    <t>Белки, г</t>
  </si>
  <si>
    <t>Жиры, г</t>
  </si>
  <si>
    <t>Углеводы, г</t>
  </si>
  <si>
    <t>1 неделя День первый</t>
  </si>
  <si>
    <t>Завтрак 1</t>
  </si>
  <si>
    <t>Обед</t>
  </si>
  <si>
    <t>Хлеб ржаной</t>
  </si>
  <si>
    <t>Энерг. ценность, ккал</t>
  </si>
  <si>
    <t>Итого за завтрак</t>
  </si>
  <si>
    <t>Итого за обед</t>
  </si>
  <si>
    <t xml:space="preserve">Макароны запеченые с сыром </t>
  </si>
  <si>
    <t xml:space="preserve">Масло сливочное </t>
  </si>
  <si>
    <t xml:space="preserve">Хлеб пшеничный </t>
  </si>
  <si>
    <t xml:space="preserve">Яйцо вареное </t>
  </si>
  <si>
    <t xml:space="preserve">Каша гречневая рассыпчатая </t>
  </si>
  <si>
    <t xml:space="preserve">Напиток из сухофруктов </t>
  </si>
  <si>
    <t xml:space="preserve">Суп картофельный с горохом лущеным </t>
  </si>
  <si>
    <t xml:space="preserve">Пюре картофельное </t>
  </si>
  <si>
    <t xml:space="preserve">Котлета мясная </t>
  </si>
  <si>
    <t xml:space="preserve">1 неделя День второй </t>
  </si>
  <si>
    <t xml:space="preserve">Сыр порционный </t>
  </si>
  <si>
    <t xml:space="preserve">Рис отварной </t>
  </si>
  <si>
    <t xml:space="preserve">Печень тушеная в сметане </t>
  </si>
  <si>
    <t xml:space="preserve">Напиток из ягод с/м </t>
  </si>
  <si>
    <t>Итого за  день:</t>
  </si>
  <si>
    <t xml:space="preserve">1 неделя День третий </t>
  </si>
  <si>
    <t xml:space="preserve">Омлет натуральный с зеленым горошком </t>
  </si>
  <si>
    <t>150/30</t>
  </si>
  <si>
    <t xml:space="preserve">Макаронные изделия отварные </t>
  </si>
  <si>
    <t xml:space="preserve">Котлета рыбная </t>
  </si>
  <si>
    <t>1 неделя День четвертый</t>
  </si>
  <si>
    <t xml:space="preserve">1 неделя День пятый </t>
  </si>
  <si>
    <t>№84</t>
  </si>
  <si>
    <t>№248</t>
  </si>
  <si>
    <t>№321</t>
  </si>
  <si>
    <t>№57</t>
  </si>
  <si>
    <t>№450</t>
  </si>
  <si>
    <t>№469</t>
  </si>
  <si>
    <t>№76</t>
  </si>
  <si>
    <t>№282</t>
  </si>
  <si>
    <t>№61</t>
  </si>
  <si>
    <t>№394</t>
  </si>
  <si>
    <t>№439</t>
  </si>
  <si>
    <t>№148</t>
  </si>
  <si>
    <t>№366</t>
  </si>
  <si>
    <t>№216</t>
  </si>
  <si>
    <t>№334</t>
  </si>
  <si>
    <t>№139</t>
  </si>
  <si>
    <t>№6</t>
  </si>
  <si>
    <t>№7</t>
  </si>
  <si>
    <t>№204</t>
  </si>
  <si>
    <t>№337</t>
  </si>
  <si>
    <t>№168</t>
  </si>
  <si>
    <t>№639</t>
  </si>
  <si>
    <t>№376</t>
  </si>
  <si>
    <t xml:space="preserve">Меню приготавливаемых блюд Возрастная категория: от 12  лет и старше </t>
  </si>
  <si>
    <t xml:space="preserve">Чай с сахаром </t>
  </si>
  <si>
    <t xml:space="preserve">Печенье </t>
  </si>
  <si>
    <t xml:space="preserve">Борщ из свежей капусты со сметаной </t>
  </si>
  <si>
    <t>180/30</t>
  </si>
  <si>
    <t xml:space="preserve">Блинчики с яблоком </t>
  </si>
  <si>
    <t xml:space="preserve">Яблоко </t>
  </si>
  <si>
    <t xml:space="preserve">Щи из свежей капусты на  со сметаной </t>
  </si>
  <si>
    <t xml:space="preserve">Сосиски отварные </t>
  </si>
  <si>
    <t>Каша молочная "Дружба "</t>
  </si>
  <si>
    <t xml:space="preserve">Рассольник Ленинградский  со сметаной </t>
  </si>
  <si>
    <t xml:space="preserve">Запеканка творожная с фруктовым джемом </t>
  </si>
  <si>
    <t>Булочка "Домашняя"</t>
  </si>
  <si>
    <t xml:space="preserve">Ёжики мясные с соусом и свежими овощами </t>
  </si>
  <si>
    <t>200/50/50</t>
  </si>
  <si>
    <t xml:space="preserve">Суп вермишелевый с курой </t>
  </si>
  <si>
    <t>50/50</t>
  </si>
  <si>
    <t xml:space="preserve">Меню приготавливаемых блюд Возрастная категория: от 7 до 11 лет </t>
  </si>
  <si>
    <t>№ 216</t>
  </si>
  <si>
    <t>№ 639</t>
  </si>
  <si>
    <t>№ 204</t>
  </si>
  <si>
    <t>№ 84</t>
  </si>
  <si>
    <t>№ 321</t>
  </si>
  <si>
    <t>«Утверждаю»</t>
  </si>
  <si>
    <t>Директор ООО «Агроинвест»</t>
  </si>
  <si>
    <t>_______________Демьянченко Д.А.</t>
  </si>
  <si>
    <t>«____»________________2024г</t>
  </si>
  <si>
    <t>«Согласовано»</t>
  </si>
  <si>
    <t>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</si>
</sst>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.5"/>
      <color theme="1"/>
      <name val="Times New Roman"/>
      <family val="1"/>
      <charset val="204"/>
    </font>
    <font>
      <sz val="10.5"/>
      <color theme="1"/>
      <name val="Calibri"/>
      <family val="2"/>
      <charset val="204"/>
      <scheme val="minor"/>
    </font>
    <font>
      <b/>
      <sz val="10.5"/>
      <color theme="1"/>
      <name val="Times New Roman"/>
      <family val="1"/>
      <charset val="204"/>
    </font>
    <font>
      <b/>
      <sz val="10.5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.5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Fill="1"/>
    <xf numFmtId="0" fontId="0" fillId="0" borderId="0" xfId="0" applyFill="1" applyAlignment="1">
      <alignment horizontal="right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right" vertical="center" wrapText="1"/>
    </xf>
    <xf numFmtId="2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2" fontId="2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0" xfId="0" applyFont="1" applyFill="1"/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0" fontId="0" fillId="0" borderId="0" xfId="0" applyFill="1" applyBorder="1"/>
    <xf numFmtId="0" fontId="6" fillId="0" borderId="1" xfId="0" applyFont="1" applyFill="1" applyBorder="1" applyAlignment="1">
      <alignment vertical="center" wrapText="1"/>
    </xf>
    <xf numFmtId="0" fontId="7" fillId="0" borderId="0" xfId="0" applyFont="1" applyFill="1"/>
    <xf numFmtId="0" fontId="6" fillId="0" borderId="1" xfId="0" applyFont="1" applyFill="1" applyBorder="1" applyAlignment="1">
      <alignment horizontal="right" vertical="center" wrapText="1"/>
    </xf>
    <xf numFmtId="2" fontId="6" fillId="0" borderId="1" xfId="0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left" vertical="center" wrapText="1"/>
    </xf>
    <xf numFmtId="2" fontId="8" fillId="0" borderId="1" xfId="0" applyNumberFormat="1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0" xfId="0" applyFont="1" applyFill="1"/>
    <xf numFmtId="0" fontId="1" fillId="0" borderId="1" xfId="0" applyFont="1" applyFill="1" applyBorder="1"/>
    <xf numFmtId="0" fontId="3" fillId="0" borderId="1" xfId="0" applyFont="1" applyFill="1" applyBorder="1"/>
    <xf numFmtId="2" fontId="3" fillId="0" borderId="1" xfId="0" applyNumberFormat="1" applyFont="1" applyFill="1" applyBorder="1"/>
    <xf numFmtId="0" fontId="6" fillId="0" borderId="1" xfId="0" applyFont="1" applyFill="1" applyBorder="1"/>
    <xf numFmtId="2" fontId="6" fillId="0" borderId="1" xfId="0" applyNumberFormat="1" applyFont="1" applyFill="1" applyBorder="1"/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6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6" fillId="2" borderId="0" xfId="0" applyFont="1" applyFill="1"/>
    <xf numFmtId="0" fontId="11" fillId="2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right" vertical="center" wrapText="1"/>
    </xf>
    <xf numFmtId="2" fontId="6" fillId="0" borderId="1" xfId="0" applyNumberFormat="1" applyFont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98"/>
  <sheetViews>
    <sheetView tabSelected="1" topLeftCell="A23" zoomScaleNormal="100" workbookViewId="0">
      <selection activeCell="B33" sqref="B33"/>
    </sheetView>
  </sheetViews>
  <sheetFormatPr defaultColWidth="9.140625" defaultRowHeight="15" x14ac:dyDescent="0.25"/>
  <cols>
    <col min="1" max="1" width="15.7109375" style="33" customWidth="1"/>
    <col min="2" max="2" width="48.5703125" style="42" customWidth="1"/>
    <col min="3" max="3" width="9.140625" style="33"/>
    <col min="4" max="5" width="12.7109375" style="1" bestFit="1" customWidth="1"/>
    <col min="6" max="6" width="12.28515625" style="1" customWidth="1"/>
    <col min="7" max="7" width="11" style="1" customWidth="1"/>
    <col min="8" max="8" width="17" style="1" customWidth="1"/>
    <col min="9" max="9" width="12.7109375" style="1" bestFit="1" customWidth="1"/>
    <col min="10" max="16384" width="9.140625" style="1"/>
  </cols>
  <sheetData>
    <row r="2" spans="1:8" x14ac:dyDescent="0.25">
      <c r="A2" t="s">
        <v>83</v>
      </c>
      <c r="G2" t="s">
        <v>87</v>
      </c>
    </row>
    <row r="3" spans="1:8" x14ac:dyDescent="0.25">
      <c r="A3" t="s">
        <v>84</v>
      </c>
      <c r="G3" s="1" t="s">
        <v>88</v>
      </c>
    </row>
    <row r="4" spans="1:8" x14ac:dyDescent="0.25">
      <c r="A4" t="s">
        <v>85</v>
      </c>
      <c r="G4" s="1" t="s">
        <v>88</v>
      </c>
    </row>
    <row r="5" spans="1:8" x14ac:dyDescent="0.25">
      <c r="A5" t="s">
        <v>86</v>
      </c>
      <c r="G5" t="s">
        <v>86</v>
      </c>
    </row>
    <row r="7" spans="1:8" ht="14.25" customHeight="1" x14ac:dyDescent="0.25">
      <c r="B7" s="57" t="s">
        <v>77</v>
      </c>
      <c r="C7" s="57"/>
      <c r="D7" s="57"/>
      <c r="E7" s="57"/>
      <c r="F7" s="57"/>
      <c r="H7" s="2"/>
    </row>
    <row r="8" spans="1:8" s="16" customFormat="1" ht="25.15" customHeight="1" x14ac:dyDescent="0.25">
      <c r="A8" s="46" t="s">
        <v>0</v>
      </c>
      <c r="B8" s="32" t="s">
        <v>1</v>
      </c>
      <c r="C8" s="46" t="s">
        <v>2</v>
      </c>
      <c r="D8" s="58" t="s">
        <v>3</v>
      </c>
      <c r="E8" s="58"/>
      <c r="F8" s="58"/>
      <c r="G8" s="58" t="s">
        <v>12</v>
      </c>
      <c r="H8" s="46" t="s">
        <v>4</v>
      </c>
    </row>
    <row r="9" spans="1:8" s="16" customFormat="1" ht="18.75" customHeight="1" x14ac:dyDescent="0.25">
      <c r="A9" s="46"/>
      <c r="B9" s="36"/>
      <c r="C9" s="46"/>
      <c r="D9" s="46" t="s">
        <v>5</v>
      </c>
      <c r="E9" s="46" t="s">
        <v>6</v>
      </c>
      <c r="F9" s="46" t="s">
        <v>7</v>
      </c>
      <c r="G9" s="58"/>
      <c r="H9" s="46"/>
    </row>
    <row r="10" spans="1:8" s="16" customFormat="1" ht="15.75" customHeight="1" x14ac:dyDescent="0.25">
      <c r="A10" s="59" t="s">
        <v>8</v>
      </c>
      <c r="B10" s="59"/>
      <c r="C10" s="46"/>
      <c r="D10" s="15"/>
      <c r="E10" s="15"/>
      <c r="F10" s="15"/>
      <c r="G10" s="15"/>
      <c r="H10" s="15"/>
    </row>
    <row r="11" spans="1:8" s="16" customFormat="1" ht="15" customHeight="1" x14ac:dyDescent="0.25">
      <c r="A11" s="59" t="s">
        <v>9</v>
      </c>
      <c r="B11" s="50" t="s">
        <v>15</v>
      </c>
      <c r="C11" s="46">
        <v>200</v>
      </c>
      <c r="D11" s="17">
        <v>10.24</v>
      </c>
      <c r="E11" s="17">
        <v>11.81</v>
      </c>
      <c r="F11" s="17">
        <v>40.64</v>
      </c>
      <c r="G11" s="18">
        <v>308.8</v>
      </c>
      <c r="H11" s="19" t="s">
        <v>51</v>
      </c>
    </row>
    <row r="12" spans="1:8" s="16" customFormat="1" ht="15" customHeight="1" x14ac:dyDescent="0.25">
      <c r="A12" s="59"/>
      <c r="B12" s="36" t="s">
        <v>72</v>
      </c>
      <c r="C12" s="46">
        <v>50</v>
      </c>
      <c r="D12" s="17">
        <v>3.64</v>
      </c>
      <c r="E12" s="17">
        <v>6.26</v>
      </c>
      <c r="F12" s="17">
        <v>26.96</v>
      </c>
      <c r="G12" s="18">
        <v>178</v>
      </c>
      <c r="H12" s="19" t="s">
        <v>42</v>
      </c>
    </row>
    <row r="13" spans="1:8" s="16" customFormat="1" ht="15" customHeight="1" x14ac:dyDescent="0.25">
      <c r="A13" s="59"/>
      <c r="B13" s="36" t="s">
        <v>17</v>
      </c>
      <c r="C13" s="46">
        <v>60</v>
      </c>
      <c r="D13" s="26">
        <v>4.3600000000000003</v>
      </c>
      <c r="E13" s="17">
        <v>2.78</v>
      </c>
      <c r="F13" s="18">
        <v>27</v>
      </c>
      <c r="G13" s="18">
        <v>151.80000000000001</v>
      </c>
      <c r="H13" s="19"/>
    </row>
    <row r="14" spans="1:8" s="16" customFormat="1" ht="15" customHeight="1" x14ac:dyDescent="0.25">
      <c r="A14" s="59"/>
      <c r="B14" s="36" t="s">
        <v>18</v>
      </c>
      <c r="C14" s="46">
        <v>40</v>
      </c>
      <c r="D14" s="27">
        <v>5.0999999999999996</v>
      </c>
      <c r="E14" s="18">
        <v>4.5999999999999996</v>
      </c>
      <c r="F14" s="18">
        <v>0.3</v>
      </c>
      <c r="G14" s="18">
        <v>63</v>
      </c>
      <c r="H14" s="19" t="s">
        <v>56</v>
      </c>
    </row>
    <row r="15" spans="1:8" s="16" customFormat="1" ht="15" customHeight="1" x14ac:dyDescent="0.25">
      <c r="A15" s="59"/>
      <c r="B15" s="36" t="s">
        <v>61</v>
      </c>
      <c r="C15" s="46">
        <v>200</v>
      </c>
      <c r="D15" s="18">
        <v>0.06</v>
      </c>
      <c r="E15" s="18">
        <v>0.02</v>
      </c>
      <c r="F15" s="18">
        <v>5.41</v>
      </c>
      <c r="G15" s="18">
        <v>22.11</v>
      </c>
      <c r="H15" s="19" t="s">
        <v>59</v>
      </c>
    </row>
    <row r="16" spans="1:8" s="22" customFormat="1" ht="15" customHeight="1" x14ac:dyDescent="0.25">
      <c r="A16" s="47"/>
      <c r="B16" s="37" t="s">
        <v>13</v>
      </c>
      <c r="C16" s="47">
        <f>SUM(C11:C15)</f>
        <v>550</v>
      </c>
      <c r="D16" s="20">
        <f>D15+D14+D13+D12+D11</f>
        <v>23.4</v>
      </c>
      <c r="E16" s="20">
        <f t="shared" ref="E16:G16" si="0">E15+E14+E13+E12+E11</f>
        <v>25.47</v>
      </c>
      <c r="F16" s="20">
        <f t="shared" si="0"/>
        <v>100.31</v>
      </c>
      <c r="G16" s="20">
        <f t="shared" si="0"/>
        <v>723.71</v>
      </c>
      <c r="H16" s="21"/>
    </row>
    <row r="17" spans="1:8" s="16" customFormat="1" ht="14.25" x14ac:dyDescent="0.25">
      <c r="A17" s="59" t="s">
        <v>10</v>
      </c>
      <c r="B17" s="49" t="s">
        <v>63</v>
      </c>
      <c r="C17" s="51">
        <v>250</v>
      </c>
      <c r="D17" s="26">
        <v>2.2000000000000002</v>
      </c>
      <c r="E17" s="26">
        <v>6.8</v>
      </c>
      <c r="F17" s="26">
        <v>13.38</v>
      </c>
      <c r="G17" s="26">
        <v>123</v>
      </c>
      <c r="H17" s="26" t="s">
        <v>40</v>
      </c>
    </row>
    <row r="18" spans="1:8" s="16" customFormat="1" ht="15" customHeight="1" x14ac:dyDescent="0.25">
      <c r="A18" s="59"/>
      <c r="B18" s="36" t="s">
        <v>19</v>
      </c>
      <c r="C18" s="46">
        <v>150</v>
      </c>
      <c r="D18" s="52">
        <v>7.53</v>
      </c>
      <c r="E18" s="52">
        <v>8.49</v>
      </c>
      <c r="F18" s="52">
        <v>30.93</v>
      </c>
      <c r="G18" s="52">
        <v>230.25</v>
      </c>
      <c r="H18" s="53" t="s">
        <v>57</v>
      </c>
    </row>
    <row r="19" spans="1:8" s="16" customFormat="1" ht="15" customHeight="1" x14ac:dyDescent="0.25">
      <c r="A19" s="59"/>
      <c r="B19" s="36" t="s">
        <v>23</v>
      </c>
      <c r="C19" s="46">
        <v>100</v>
      </c>
      <c r="D19" s="52">
        <v>15.9</v>
      </c>
      <c r="E19" s="52">
        <v>14.4</v>
      </c>
      <c r="F19" s="52">
        <v>16</v>
      </c>
      <c r="G19" s="52">
        <v>261</v>
      </c>
      <c r="H19" s="53" t="s">
        <v>44</v>
      </c>
    </row>
    <row r="20" spans="1:8" s="16" customFormat="1" ht="15" customHeight="1" x14ac:dyDescent="0.25">
      <c r="A20" s="59"/>
      <c r="B20" s="36" t="s">
        <v>20</v>
      </c>
      <c r="C20" s="46">
        <v>200</v>
      </c>
      <c r="D20" s="18">
        <v>0.5</v>
      </c>
      <c r="E20" s="18">
        <v>0</v>
      </c>
      <c r="F20" s="18">
        <v>21.14</v>
      </c>
      <c r="G20" s="18">
        <v>86.6</v>
      </c>
      <c r="H20" s="19" t="s">
        <v>58</v>
      </c>
    </row>
    <row r="21" spans="1:8" s="16" customFormat="1" ht="15" customHeight="1" x14ac:dyDescent="0.25">
      <c r="A21" s="59"/>
      <c r="B21" s="36" t="s">
        <v>11</v>
      </c>
      <c r="C21" s="46">
        <v>50</v>
      </c>
      <c r="D21" s="18">
        <v>3.4</v>
      </c>
      <c r="E21" s="18">
        <v>0.6</v>
      </c>
      <c r="F21" s="18">
        <v>20</v>
      </c>
      <c r="G21" s="18">
        <v>97.5</v>
      </c>
      <c r="H21" s="19"/>
    </row>
    <row r="22" spans="1:8" s="22" customFormat="1" ht="15" customHeight="1" x14ac:dyDescent="0.25">
      <c r="A22" s="47"/>
      <c r="B22" s="37" t="s">
        <v>14</v>
      </c>
      <c r="C22" s="47">
        <f>C21+C20+C19+C18+C17</f>
        <v>750</v>
      </c>
      <c r="D22" s="20">
        <f>D21+D20+D19+D18+D17</f>
        <v>29.53</v>
      </c>
      <c r="E22" s="20">
        <f t="shared" ref="E22:G22" si="1">E21+E20+E19+E18+E17</f>
        <v>30.290000000000003</v>
      </c>
      <c r="F22" s="20">
        <f t="shared" si="1"/>
        <v>101.44999999999999</v>
      </c>
      <c r="G22" s="20">
        <f t="shared" si="1"/>
        <v>798.35</v>
      </c>
      <c r="H22" s="21"/>
    </row>
    <row r="23" spans="1:8" s="16" customFormat="1" ht="15.75" customHeight="1" x14ac:dyDescent="0.25">
      <c r="A23" s="59" t="s">
        <v>29</v>
      </c>
      <c r="B23" s="59"/>
      <c r="C23" s="47">
        <f>C22+C16</f>
        <v>1300</v>
      </c>
      <c r="D23" s="20">
        <f>D22+D16</f>
        <v>52.93</v>
      </c>
      <c r="E23" s="20">
        <f t="shared" ref="E23:G23" si="2">E22+E16</f>
        <v>55.760000000000005</v>
      </c>
      <c r="F23" s="20">
        <f t="shared" si="2"/>
        <v>201.76</v>
      </c>
      <c r="G23" s="20">
        <f t="shared" si="2"/>
        <v>1522.06</v>
      </c>
      <c r="H23" s="46"/>
    </row>
    <row r="24" spans="1:8" s="14" customFormat="1" ht="15.6" x14ac:dyDescent="0.3">
      <c r="A24" s="34"/>
      <c r="B24" s="38"/>
      <c r="C24" s="34"/>
      <c r="D24" s="13"/>
      <c r="E24" s="13"/>
      <c r="F24" s="13"/>
      <c r="G24" s="13"/>
      <c r="H24" s="13"/>
    </row>
    <row r="25" spans="1:8" ht="31.5" x14ac:dyDescent="0.25">
      <c r="A25" s="44" t="s">
        <v>0</v>
      </c>
      <c r="B25" s="39" t="s">
        <v>1</v>
      </c>
      <c r="C25" s="44" t="s">
        <v>2</v>
      </c>
      <c r="D25" s="60" t="s">
        <v>3</v>
      </c>
      <c r="E25" s="60"/>
      <c r="F25" s="60"/>
      <c r="G25" s="60" t="s">
        <v>12</v>
      </c>
      <c r="H25" s="3" t="s">
        <v>4</v>
      </c>
    </row>
    <row r="26" spans="1:8" ht="31.5" x14ac:dyDescent="0.25">
      <c r="A26" s="44"/>
      <c r="B26" s="39"/>
      <c r="C26" s="44"/>
      <c r="D26" s="3" t="s">
        <v>5</v>
      </c>
      <c r="E26" s="3" t="s">
        <v>6</v>
      </c>
      <c r="F26" s="3" t="s">
        <v>7</v>
      </c>
      <c r="G26" s="60"/>
      <c r="H26" s="3"/>
    </row>
    <row r="27" spans="1:8" ht="15.75" x14ac:dyDescent="0.25">
      <c r="A27" s="56" t="s">
        <v>24</v>
      </c>
      <c r="B27" s="56"/>
      <c r="C27" s="44"/>
      <c r="D27" s="3"/>
      <c r="E27" s="3"/>
      <c r="F27" s="3"/>
      <c r="G27" s="3"/>
      <c r="H27" s="3"/>
    </row>
    <row r="28" spans="1:8" ht="15.75" x14ac:dyDescent="0.25">
      <c r="A28" s="56" t="s">
        <v>9</v>
      </c>
      <c r="B28" s="39" t="s">
        <v>31</v>
      </c>
      <c r="C28" s="44" t="s">
        <v>32</v>
      </c>
      <c r="D28" s="52">
        <v>15.09</v>
      </c>
      <c r="E28" s="52">
        <v>26.22</v>
      </c>
      <c r="F28" s="52">
        <v>4.74</v>
      </c>
      <c r="G28" s="55">
        <v>320.01</v>
      </c>
      <c r="H28" s="53" t="s">
        <v>78</v>
      </c>
    </row>
    <row r="29" spans="1:8" ht="15.75" x14ac:dyDescent="0.25">
      <c r="A29" s="56"/>
      <c r="B29" s="39" t="s">
        <v>16</v>
      </c>
      <c r="C29" s="44">
        <v>15</v>
      </c>
      <c r="D29" s="4">
        <v>1.4999999999999999E-2</v>
      </c>
      <c r="E29" s="4">
        <v>12.45</v>
      </c>
      <c r="F29" s="4">
        <v>0.09</v>
      </c>
      <c r="G29" s="5">
        <v>115.5</v>
      </c>
      <c r="H29" s="6" t="s">
        <v>53</v>
      </c>
    </row>
    <row r="30" spans="1:8" ht="15.75" x14ac:dyDescent="0.25">
      <c r="A30" s="56"/>
      <c r="B30" s="39" t="s">
        <v>17</v>
      </c>
      <c r="C30" s="44">
        <v>60</v>
      </c>
      <c r="D30" s="26">
        <v>4.3600000000000003</v>
      </c>
      <c r="E30" s="17">
        <v>2.78</v>
      </c>
      <c r="F30" s="18">
        <v>27</v>
      </c>
      <c r="G30" s="18">
        <v>151.80000000000001</v>
      </c>
      <c r="H30" s="6"/>
    </row>
    <row r="31" spans="1:8" ht="15.75" x14ac:dyDescent="0.25">
      <c r="A31" s="56"/>
      <c r="B31" s="39" t="s">
        <v>25</v>
      </c>
      <c r="C31" s="44">
        <v>15</v>
      </c>
      <c r="D31" s="4">
        <v>3.79</v>
      </c>
      <c r="E31" s="4">
        <v>3.79</v>
      </c>
      <c r="F31" s="4">
        <v>0</v>
      </c>
      <c r="G31" s="4">
        <v>67.5</v>
      </c>
      <c r="H31" s="6" t="s">
        <v>54</v>
      </c>
    </row>
    <row r="32" spans="1:8" ht="15.75" x14ac:dyDescent="0.25">
      <c r="A32" s="56"/>
      <c r="B32" s="39" t="s">
        <v>61</v>
      </c>
      <c r="C32" s="44">
        <v>200</v>
      </c>
      <c r="D32" s="18">
        <v>0.06</v>
      </c>
      <c r="E32" s="18">
        <v>0.02</v>
      </c>
      <c r="F32" s="18">
        <v>5.41</v>
      </c>
      <c r="G32" s="18">
        <v>22.11</v>
      </c>
      <c r="H32" s="19" t="s">
        <v>59</v>
      </c>
    </row>
    <row r="33" spans="1:8" ht="15.75" x14ac:dyDescent="0.25">
      <c r="A33" s="56"/>
      <c r="B33" s="39" t="s">
        <v>62</v>
      </c>
      <c r="C33" s="44">
        <v>50</v>
      </c>
      <c r="D33" s="24">
        <v>0.82</v>
      </c>
      <c r="E33" s="24">
        <v>1.06</v>
      </c>
      <c r="F33" s="24">
        <v>9.0500000000000007</v>
      </c>
      <c r="G33" s="24">
        <v>48.87</v>
      </c>
      <c r="H33" s="7"/>
    </row>
    <row r="34" spans="1:8" ht="14.45" customHeight="1" x14ac:dyDescent="0.25">
      <c r="A34" s="45"/>
      <c r="B34" s="40" t="s">
        <v>13</v>
      </c>
      <c r="C34" s="45">
        <f>150+15+60+15+200+50+30</f>
        <v>520</v>
      </c>
      <c r="D34" s="9">
        <f>D33+D32+D31+D30+D29+D28</f>
        <v>24.135000000000002</v>
      </c>
      <c r="E34" s="9">
        <f t="shared" ref="E34:G34" si="3">E33+E32+E31+E30+E29+E28</f>
        <v>46.32</v>
      </c>
      <c r="F34" s="9">
        <f t="shared" si="3"/>
        <v>46.290000000000006</v>
      </c>
      <c r="G34" s="9">
        <f t="shared" si="3"/>
        <v>725.79</v>
      </c>
      <c r="H34" s="10"/>
    </row>
    <row r="35" spans="1:8" ht="15.75" x14ac:dyDescent="0.25">
      <c r="A35" s="56" t="s">
        <v>10</v>
      </c>
      <c r="B35" s="39" t="s">
        <v>75</v>
      </c>
      <c r="C35" s="44">
        <v>250</v>
      </c>
      <c r="D35" s="4">
        <v>1.2</v>
      </c>
      <c r="E35" s="4">
        <v>2.4</v>
      </c>
      <c r="F35" s="4">
        <v>5.9</v>
      </c>
      <c r="G35" s="4">
        <v>47.8</v>
      </c>
      <c r="H35" s="6" t="s">
        <v>48</v>
      </c>
    </row>
    <row r="36" spans="1:8" ht="15.75" x14ac:dyDescent="0.25">
      <c r="A36" s="56"/>
      <c r="B36" s="39" t="s">
        <v>26</v>
      </c>
      <c r="C36" s="44">
        <v>150</v>
      </c>
      <c r="D36" s="52">
        <v>3.6</v>
      </c>
      <c r="E36" s="52">
        <v>12.22</v>
      </c>
      <c r="F36" s="52">
        <v>36.79</v>
      </c>
      <c r="G36" s="55">
        <v>276.75</v>
      </c>
      <c r="H36" s="53" t="s">
        <v>79</v>
      </c>
    </row>
    <row r="37" spans="1:8" ht="15.75" x14ac:dyDescent="0.25">
      <c r="A37" s="56"/>
      <c r="B37" s="39" t="s">
        <v>27</v>
      </c>
      <c r="C37" s="44" t="s">
        <v>76</v>
      </c>
      <c r="D37" s="24">
        <v>19.91</v>
      </c>
      <c r="E37" s="24">
        <v>5.97</v>
      </c>
      <c r="F37" s="24">
        <v>7.45</v>
      </c>
      <c r="G37" s="25">
        <v>211</v>
      </c>
      <c r="H37" s="6" t="s">
        <v>47</v>
      </c>
    </row>
    <row r="38" spans="1:8" ht="15.75" x14ac:dyDescent="0.25">
      <c r="A38" s="56"/>
      <c r="B38" s="39" t="s">
        <v>11</v>
      </c>
      <c r="C38" s="44">
        <v>50</v>
      </c>
      <c r="D38" s="5">
        <v>3.4</v>
      </c>
      <c r="E38" s="5">
        <v>0.6</v>
      </c>
      <c r="F38" s="5">
        <v>20</v>
      </c>
      <c r="G38" s="5">
        <v>97.5</v>
      </c>
      <c r="H38" s="6"/>
    </row>
    <row r="39" spans="1:8" ht="15.75" x14ac:dyDescent="0.25">
      <c r="A39" s="56"/>
      <c r="B39" s="39" t="s">
        <v>28</v>
      </c>
      <c r="C39" s="44">
        <v>200</v>
      </c>
      <c r="D39" s="24">
        <v>0.11</v>
      </c>
      <c r="E39" s="24">
        <v>0.11</v>
      </c>
      <c r="F39" s="24">
        <v>30.22</v>
      </c>
      <c r="G39" s="24">
        <v>98.55</v>
      </c>
      <c r="H39" s="6" t="s">
        <v>46</v>
      </c>
    </row>
    <row r="40" spans="1:8" ht="15.75" x14ac:dyDescent="0.25">
      <c r="A40" s="45"/>
      <c r="B40" s="40" t="s">
        <v>14</v>
      </c>
      <c r="C40" s="45">
        <f>250+150+100+50+200</f>
        <v>750</v>
      </c>
      <c r="D40" s="45">
        <f t="shared" ref="D40:G40" si="4">D39+D38+D37+D36+D35</f>
        <v>28.220000000000002</v>
      </c>
      <c r="E40" s="45">
        <f t="shared" si="4"/>
        <v>21.299999999999997</v>
      </c>
      <c r="F40" s="45">
        <f t="shared" si="4"/>
        <v>100.36000000000001</v>
      </c>
      <c r="G40" s="45">
        <f t="shared" si="4"/>
        <v>731.59999999999991</v>
      </c>
      <c r="H40" s="12"/>
    </row>
    <row r="41" spans="1:8" ht="15.75" x14ac:dyDescent="0.25">
      <c r="A41" s="56" t="s">
        <v>29</v>
      </c>
      <c r="B41" s="56"/>
      <c r="C41" s="45">
        <f>C40+C34</f>
        <v>1270</v>
      </c>
      <c r="D41" s="45">
        <f t="shared" ref="D41:G41" si="5">D40+D34</f>
        <v>52.355000000000004</v>
      </c>
      <c r="E41" s="45">
        <f t="shared" si="5"/>
        <v>67.62</v>
      </c>
      <c r="F41" s="45">
        <f t="shared" si="5"/>
        <v>146.65000000000003</v>
      </c>
      <c r="G41" s="45">
        <f t="shared" si="5"/>
        <v>1457.3899999999999</v>
      </c>
      <c r="H41" s="44"/>
    </row>
    <row r="42" spans="1:8" ht="14.45" x14ac:dyDescent="0.3">
      <c r="A42" s="35"/>
      <c r="B42" s="41"/>
      <c r="C42" s="35"/>
      <c r="D42" s="11"/>
      <c r="E42" s="11"/>
      <c r="F42" s="11"/>
      <c r="G42" s="11"/>
      <c r="H42" s="11"/>
    </row>
    <row r="43" spans="1:8" ht="31.5" x14ac:dyDescent="0.25">
      <c r="A43" s="44" t="s">
        <v>0</v>
      </c>
      <c r="B43" s="39" t="s">
        <v>1</v>
      </c>
      <c r="C43" s="44" t="s">
        <v>2</v>
      </c>
      <c r="D43" s="60" t="s">
        <v>3</v>
      </c>
      <c r="E43" s="60"/>
      <c r="F43" s="60"/>
      <c r="G43" s="60" t="s">
        <v>12</v>
      </c>
      <c r="H43" s="3" t="s">
        <v>4</v>
      </c>
    </row>
    <row r="44" spans="1:8" ht="31.5" x14ac:dyDescent="0.25">
      <c r="A44" s="44"/>
      <c r="B44" s="39"/>
      <c r="C44" s="44"/>
      <c r="D44" s="3" t="s">
        <v>5</v>
      </c>
      <c r="E44" s="3" t="s">
        <v>6</v>
      </c>
      <c r="F44" s="3" t="s">
        <v>7</v>
      </c>
      <c r="G44" s="60"/>
      <c r="H44" s="3"/>
    </row>
    <row r="45" spans="1:8" ht="15.75" x14ac:dyDescent="0.25">
      <c r="A45" s="56" t="s">
        <v>30</v>
      </c>
      <c r="B45" s="56"/>
      <c r="C45" s="44"/>
      <c r="D45" s="3"/>
      <c r="E45" s="3"/>
      <c r="F45" s="3"/>
      <c r="G45" s="3"/>
      <c r="H45" s="3"/>
    </row>
    <row r="46" spans="1:8" ht="15.75" x14ac:dyDescent="0.25">
      <c r="A46" s="56" t="s">
        <v>9</v>
      </c>
      <c r="B46" s="39" t="s">
        <v>65</v>
      </c>
      <c r="C46" s="44">
        <v>140</v>
      </c>
      <c r="D46" s="4">
        <v>4.2</v>
      </c>
      <c r="E46" s="4">
        <v>0.7</v>
      </c>
      <c r="F46" s="4">
        <v>46.2</v>
      </c>
      <c r="G46" s="4">
        <v>207.2</v>
      </c>
      <c r="H46" s="6"/>
    </row>
    <row r="47" spans="1:8" ht="15.75" x14ac:dyDescent="0.25">
      <c r="A47" s="56"/>
      <c r="B47" s="39" t="s">
        <v>16</v>
      </c>
      <c r="C47" s="44">
        <v>15</v>
      </c>
      <c r="D47" s="4">
        <v>1.4999999999999999E-2</v>
      </c>
      <c r="E47" s="4">
        <v>12.45</v>
      </c>
      <c r="F47" s="4">
        <v>0.09</v>
      </c>
      <c r="G47" s="5">
        <v>115.5</v>
      </c>
      <c r="H47" s="6" t="s">
        <v>53</v>
      </c>
    </row>
    <row r="48" spans="1:8" ht="15.75" x14ac:dyDescent="0.25">
      <c r="A48" s="56"/>
      <c r="B48" s="39" t="s">
        <v>17</v>
      </c>
      <c r="C48" s="44">
        <v>60</v>
      </c>
      <c r="D48" s="23">
        <v>4.3600000000000003</v>
      </c>
      <c r="E48" s="4">
        <v>2.78</v>
      </c>
      <c r="F48" s="5">
        <v>27</v>
      </c>
      <c r="G48" s="5">
        <v>151.80000000000001</v>
      </c>
      <c r="H48" s="6"/>
    </row>
    <row r="49" spans="1:8" ht="15.75" x14ac:dyDescent="0.25">
      <c r="A49" s="56"/>
      <c r="B49" s="39" t="s">
        <v>25</v>
      </c>
      <c r="C49" s="44">
        <v>15</v>
      </c>
      <c r="D49" s="4">
        <v>3.79</v>
      </c>
      <c r="E49" s="4">
        <v>3.79</v>
      </c>
      <c r="F49" s="4">
        <v>0</v>
      </c>
      <c r="G49" s="4">
        <v>67.5</v>
      </c>
      <c r="H49" s="6" t="s">
        <v>54</v>
      </c>
    </row>
    <row r="50" spans="1:8" ht="15.75" x14ac:dyDescent="0.25">
      <c r="A50" s="56"/>
      <c r="B50" s="39" t="s">
        <v>61</v>
      </c>
      <c r="C50" s="44">
        <v>200</v>
      </c>
      <c r="D50" s="18">
        <v>0.06</v>
      </c>
      <c r="E50" s="18">
        <v>0.02</v>
      </c>
      <c r="F50" s="18">
        <v>5.41</v>
      </c>
      <c r="G50" s="18">
        <v>22.11</v>
      </c>
      <c r="H50" s="19" t="s">
        <v>59</v>
      </c>
    </row>
    <row r="51" spans="1:8" ht="15.75" x14ac:dyDescent="0.25">
      <c r="A51" s="45"/>
      <c r="B51" s="39" t="s">
        <v>66</v>
      </c>
      <c r="C51" s="44">
        <v>120</v>
      </c>
      <c r="D51" s="54">
        <v>0.36599999999999999</v>
      </c>
      <c r="E51" s="54">
        <v>0.36599999999999999</v>
      </c>
      <c r="F51" s="54">
        <v>9.0419999999999998</v>
      </c>
      <c r="G51" s="54">
        <v>40.613999999999997</v>
      </c>
      <c r="H51" s="7"/>
    </row>
    <row r="52" spans="1:8" ht="15.75" x14ac:dyDescent="0.25">
      <c r="A52" s="45"/>
      <c r="B52" s="40" t="s">
        <v>13</v>
      </c>
      <c r="C52" s="45">
        <f>C51+C50+C49+C48+C47+C46</f>
        <v>550</v>
      </c>
      <c r="D52" s="9">
        <f>D51+D50+D49+D48+D47+D46</f>
        <v>12.791</v>
      </c>
      <c r="E52" s="9">
        <f t="shared" ref="E52:G52" si="6">E51+E50+E49+E48+E47+E46</f>
        <v>20.105999999999998</v>
      </c>
      <c r="F52" s="9">
        <f t="shared" si="6"/>
        <v>87.742000000000004</v>
      </c>
      <c r="G52" s="9">
        <f t="shared" si="6"/>
        <v>604.72399999999993</v>
      </c>
      <c r="H52" s="10"/>
    </row>
    <row r="53" spans="1:8" ht="15.75" x14ac:dyDescent="0.25">
      <c r="A53" s="56" t="s">
        <v>10</v>
      </c>
      <c r="B53" s="39" t="s">
        <v>67</v>
      </c>
      <c r="C53" s="44">
        <v>250</v>
      </c>
      <c r="D53" s="5">
        <v>2.2000000000000002</v>
      </c>
      <c r="E53" s="5">
        <v>5.96</v>
      </c>
      <c r="F53" s="5">
        <v>10.28</v>
      </c>
      <c r="G53" s="5">
        <v>105</v>
      </c>
      <c r="H53" s="6" t="s">
        <v>45</v>
      </c>
    </row>
    <row r="54" spans="1:8" ht="15.75" x14ac:dyDescent="0.25">
      <c r="A54" s="56"/>
      <c r="B54" s="39" t="s">
        <v>33</v>
      </c>
      <c r="C54" s="44">
        <v>150</v>
      </c>
      <c r="D54" s="52">
        <v>5.25</v>
      </c>
      <c r="E54" s="52">
        <v>12.37</v>
      </c>
      <c r="F54" s="52">
        <v>35.29</v>
      </c>
      <c r="G54" s="55">
        <v>278.25</v>
      </c>
      <c r="H54" s="53" t="s">
        <v>80</v>
      </c>
    </row>
    <row r="55" spans="1:8" ht="15.75" x14ac:dyDescent="0.25">
      <c r="A55" s="56"/>
      <c r="B55" s="39" t="s">
        <v>68</v>
      </c>
      <c r="C55" s="44">
        <v>100</v>
      </c>
      <c r="D55" s="52">
        <v>12</v>
      </c>
      <c r="E55" s="52">
        <v>22</v>
      </c>
      <c r="F55" s="52">
        <v>5</v>
      </c>
      <c r="G55" s="55">
        <v>280</v>
      </c>
      <c r="H55" s="6"/>
    </row>
    <row r="56" spans="1:8" ht="15.75" x14ac:dyDescent="0.25">
      <c r="A56" s="56"/>
      <c r="B56" s="39" t="s">
        <v>20</v>
      </c>
      <c r="C56" s="44">
        <v>200</v>
      </c>
      <c r="D56" s="18">
        <v>0.5</v>
      </c>
      <c r="E56" s="18">
        <v>0</v>
      </c>
      <c r="F56" s="18">
        <v>21.14</v>
      </c>
      <c r="G56" s="18">
        <v>86.6</v>
      </c>
      <c r="H56" s="19" t="s">
        <v>58</v>
      </c>
    </row>
    <row r="57" spans="1:8" ht="15.75" x14ac:dyDescent="0.25">
      <c r="A57" s="56"/>
      <c r="B57" s="39" t="s">
        <v>11</v>
      </c>
      <c r="C57" s="44">
        <v>50</v>
      </c>
      <c r="D57" s="5">
        <v>3.4</v>
      </c>
      <c r="E57" s="5">
        <v>0.6</v>
      </c>
      <c r="F57" s="5">
        <v>20</v>
      </c>
      <c r="G57" s="5">
        <v>97.5</v>
      </c>
      <c r="H57" s="6"/>
    </row>
    <row r="58" spans="1:8" ht="15.75" x14ac:dyDescent="0.25">
      <c r="A58" s="45"/>
      <c r="B58" s="40" t="s">
        <v>14</v>
      </c>
      <c r="C58" s="45">
        <f>C57+C56+C55+C54+C53</f>
        <v>750</v>
      </c>
      <c r="D58" s="45">
        <f t="shared" ref="D58:G58" si="7">D57+D56+D55+D54+D53</f>
        <v>23.349999999999998</v>
      </c>
      <c r="E58" s="45">
        <f t="shared" si="7"/>
        <v>40.93</v>
      </c>
      <c r="F58" s="45">
        <f t="shared" si="7"/>
        <v>91.710000000000008</v>
      </c>
      <c r="G58" s="45">
        <f t="shared" si="7"/>
        <v>847.35</v>
      </c>
      <c r="H58" s="12"/>
    </row>
    <row r="59" spans="1:8" ht="15.75" x14ac:dyDescent="0.25">
      <c r="A59" s="56" t="s">
        <v>29</v>
      </c>
      <c r="B59" s="56"/>
      <c r="C59" s="45">
        <f>C58+C52</f>
        <v>1300</v>
      </c>
      <c r="D59" s="45">
        <f t="shared" ref="D59:G59" si="8">D58+D52</f>
        <v>36.140999999999998</v>
      </c>
      <c r="E59" s="45">
        <f t="shared" si="8"/>
        <v>61.036000000000001</v>
      </c>
      <c r="F59" s="45">
        <f t="shared" si="8"/>
        <v>179.452</v>
      </c>
      <c r="G59" s="45">
        <f t="shared" si="8"/>
        <v>1452.0740000000001</v>
      </c>
      <c r="H59" s="44"/>
    </row>
    <row r="60" spans="1:8" ht="14.45" x14ac:dyDescent="0.3">
      <c r="A60" s="35"/>
      <c r="B60" s="41"/>
      <c r="C60" s="35"/>
      <c r="D60" s="11"/>
      <c r="E60" s="11"/>
      <c r="F60" s="11"/>
      <c r="G60" s="11"/>
      <c r="H60" s="11"/>
    </row>
    <row r="61" spans="1:8" ht="14.45" x14ac:dyDescent="0.3">
      <c r="A61" s="35"/>
      <c r="B61" s="41"/>
      <c r="C61" s="35"/>
      <c r="D61" s="11"/>
      <c r="E61" s="11"/>
      <c r="F61" s="11"/>
      <c r="G61" s="11"/>
      <c r="H61" s="11"/>
    </row>
    <row r="62" spans="1:8" ht="31.15" customHeight="1" x14ac:dyDescent="0.25">
      <c r="A62" s="44" t="s">
        <v>0</v>
      </c>
      <c r="B62" s="39" t="s">
        <v>1</v>
      </c>
      <c r="C62" s="44" t="s">
        <v>2</v>
      </c>
      <c r="D62" s="60" t="s">
        <v>3</v>
      </c>
      <c r="E62" s="60"/>
      <c r="F62" s="60"/>
      <c r="G62" s="60" t="s">
        <v>12</v>
      </c>
      <c r="H62" s="3" t="s">
        <v>4</v>
      </c>
    </row>
    <row r="63" spans="1:8" ht="31.5" x14ac:dyDescent="0.25">
      <c r="A63" s="44"/>
      <c r="B63" s="39"/>
      <c r="C63" s="44"/>
      <c r="D63" s="3" t="s">
        <v>5</v>
      </c>
      <c r="E63" s="3" t="s">
        <v>6</v>
      </c>
      <c r="F63" s="3" t="s">
        <v>7</v>
      </c>
      <c r="G63" s="60"/>
      <c r="H63" s="3"/>
    </row>
    <row r="64" spans="1:8" ht="15.6" customHeight="1" x14ac:dyDescent="0.25">
      <c r="A64" s="56" t="s">
        <v>35</v>
      </c>
      <c r="B64" s="56"/>
      <c r="C64" s="44"/>
      <c r="D64" s="3"/>
      <c r="E64" s="3"/>
      <c r="F64" s="3"/>
      <c r="G64" s="3"/>
      <c r="H64" s="3"/>
    </row>
    <row r="65" spans="1:8" ht="15.75" x14ac:dyDescent="0.25">
      <c r="A65" s="56" t="s">
        <v>9</v>
      </c>
      <c r="B65" s="39" t="s">
        <v>69</v>
      </c>
      <c r="C65" s="44">
        <v>200</v>
      </c>
      <c r="D65" s="52">
        <v>5.76</v>
      </c>
      <c r="E65" s="52">
        <v>1.34</v>
      </c>
      <c r="F65" s="52">
        <v>39.6</v>
      </c>
      <c r="G65" s="55">
        <v>195.38</v>
      </c>
      <c r="H65" s="53" t="s">
        <v>81</v>
      </c>
    </row>
    <row r="66" spans="1:8" ht="15.75" x14ac:dyDescent="0.25">
      <c r="A66" s="56"/>
      <c r="B66" s="39" t="s">
        <v>16</v>
      </c>
      <c r="C66" s="44">
        <v>15</v>
      </c>
      <c r="D66" s="4">
        <v>1.4999999999999999E-2</v>
      </c>
      <c r="E66" s="4">
        <v>12.45</v>
      </c>
      <c r="F66" s="4">
        <v>0.09</v>
      </c>
      <c r="G66" s="5">
        <v>115.5</v>
      </c>
      <c r="H66" s="6" t="s">
        <v>53</v>
      </c>
    </row>
    <row r="67" spans="1:8" ht="15.75" x14ac:dyDescent="0.25">
      <c r="A67" s="56"/>
      <c r="B67" s="39" t="s">
        <v>17</v>
      </c>
      <c r="C67" s="44">
        <v>60</v>
      </c>
      <c r="D67" s="23">
        <v>4.3600000000000003</v>
      </c>
      <c r="E67" s="4">
        <v>2.78</v>
      </c>
      <c r="F67" s="5">
        <v>27</v>
      </c>
      <c r="G67" s="5">
        <v>151.80000000000001</v>
      </c>
      <c r="H67" s="6"/>
    </row>
    <row r="68" spans="1:8" ht="15.75" x14ac:dyDescent="0.25">
      <c r="A68" s="56"/>
      <c r="B68" s="39" t="s">
        <v>25</v>
      </c>
      <c r="C68" s="44">
        <v>15</v>
      </c>
      <c r="D68" s="4">
        <v>3.79</v>
      </c>
      <c r="E68" s="4">
        <v>3.79</v>
      </c>
      <c r="F68" s="4">
        <v>0</v>
      </c>
      <c r="G68" s="4">
        <v>67.5</v>
      </c>
      <c r="H68" s="6" t="s">
        <v>54</v>
      </c>
    </row>
    <row r="69" spans="1:8" ht="15.75" x14ac:dyDescent="0.25">
      <c r="A69" s="56"/>
      <c r="B69" s="39" t="s">
        <v>61</v>
      </c>
      <c r="C69" s="44">
        <v>200</v>
      </c>
      <c r="D69" s="18">
        <v>0.06</v>
      </c>
      <c r="E69" s="18">
        <v>0.02</v>
      </c>
      <c r="F69" s="18">
        <v>5.41</v>
      </c>
      <c r="G69" s="18">
        <v>22.11</v>
      </c>
      <c r="H69" s="19" t="s">
        <v>59</v>
      </c>
    </row>
    <row r="70" spans="1:8" ht="15.75" x14ac:dyDescent="0.25">
      <c r="A70" s="45"/>
      <c r="B70" s="39" t="s">
        <v>72</v>
      </c>
      <c r="C70" s="44">
        <v>50</v>
      </c>
      <c r="D70" s="17">
        <v>3.64</v>
      </c>
      <c r="E70" s="17">
        <v>6.26</v>
      </c>
      <c r="F70" s="17">
        <v>26.96</v>
      </c>
      <c r="G70" s="18">
        <v>178</v>
      </c>
      <c r="H70" s="19" t="s">
        <v>42</v>
      </c>
    </row>
    <row r="71" spans="1:8" ht="15.75" x14ac:dyDescent="0.25">
      <c r="A71" s="45"/>
      <c r="B71" s="40" t="s">
        <v>13</v>
      </c>
      <c r="C71" s="45">
        <f>C69+C67+C68+C66+C65+C70</f>
        <v>540</v>
      </c>
      <c r="D71" s="45">
        <f t="shared" ref="D71:G71" si="9">D69+D67+D68+D66+D65+D70</f>
        <v>17.625</v>
      </c>
      <c r="E71" s="45">
        <f t="shared" si="9"/>
        <v>26.64</v>
      </c>
      <c r="F71" s="45">
        <f t="shared" si="9"/>
        <v>99.06</v>
      </c>
      <c r="G71" s="45">
        <f t="shared" si="9"/>
        <v>730.29</v>
      </c>
      <c r="H71" s="10"/>
    </row>
    <row r="72" spans="1:8" ht="15.75" x14ac:dyDescent="0.25">
      <c r="A72" s="61" t="s">
        <v>10</v>
      </c>
      <c r="B72" s="39" t="s">
        <v>70</v>
      </c>
      <c r="C72" s="44">
        <v>250</v>
      </c>
      <c r="D72" s="5">
        <v>3</v>
      </c>
      <c r="E72" s="5">
        <v>4.5</v>
      </c>
      <c r="F72" s="5">
        <v>20.100000000000001</v>
      </c>
      <c r="G72" s="5">
        <v>135</v>
      </c>
      <c r="H72" s="6" t="s">
        <v>43</v>
      </c>
    </row>
    <row r="73" spans="1:8" ht="15.75" x14ac:dyDescent="0.25">
      <c r="A73" s="62"/>
      <c r="B73" s="39" t="s">
        <v>22</v>
      </c>
      <c r="C73" s="44">
        <v>150</v>
      </c>
      <c r="D73" s="55">
        <v>3.15</v>
      </c>
      <c r="E73" s="55">
        <v>6.75</v>
      </c>
      <c r="F73" s="55">
        <v>21.9</v>
      </c>
      <c r="G73" s="55">
        <v>192.95</v>
      </c>
      <c r="H73" s="53" t="s">
        <v>82</v>
      </c>
    </row>
    <row r="74" spans="1:8" ht="15.75" x14ac:dyDescent="0.25">
      <c r="A74" s="62"/>
      <c r="B74" s="39" t="s">
        <v>34</v>
      </c>
      <c r="C74" s="44">
        <v>100</v>
      </c>
      <c r="D74" s="5">
        <v>13</v>
      </c>
      <c r="E74" s="5">
        <v>8.8000000000000007</v>
      </c>
      <c r="F74" s="5">
        <v>15.2</v>
      </c>
      <c r="G74" s="5">
        <v>196</v>
      </c>
      <c r="H74" s="6" t="s">
        <v>38</v>
      </c>
    </row>
    <row r="75" spans="1:8" ht="15.75" x14ac:dyDescent="0.25">
      <c r="A75" s="62"/>
      <c r="B75" s="39" t="s">
        <v>28</v>
      </c>
      <c r="C75" s="44">
        <v>200</v>
      </c>
      <c r="D75" s="24">
        <v>0.11</v>
      </c>
      <c r="E75" s="24">
        <v>0.11</v>
      </c>
      <c r="F75" s="24">
        <v>30.22</v>
      </c>
      <c r="G75" s="24">
        <v>98.55</v>
      </c>
      <c r="H75" s="6" t="s">
        <v>46</v>
      </c>
    </row>
    <row r="76" spans="1:8" ht="15.75" x14ac:dyDescent="0.25">
      <c r="A76" s="63"/>
      <c r="B76" s="39" t="s">
        <v>11</v>
      </c>
      <c r="C76" s="44">
        <v>50</v>
      </c>
      <c r="D76" s="5">
        <v>3.4</v>
      </c>
      <c r="E76" s="5">
        <v>0.6</v>
      </c>
      <c r="F76" s="5">
        <v>20</v>
      </c>
      <c r="G76" s="5">
        <v>97.5</v>
      </c>
      <c r="H76" s="6"/>
    </row>
    <row r="77" spans="1:8" ht="15.75" x14ac:dyDescent="0.25">
      <c r="A77" s="45"/>
      <c r="B77" s="40" t="s">
        <v>14</v>
      </c>
      <c r="C77" s="45">
        <f>C72+C73+C74+C75+C76</f>
        <v>750</v>
      </c>
      <c r="D77" s="9">
        <f>D76+D75+D74+D73+D72</f>
        <v>22.659999999999997</v>
      </c>
      <c r="E77" s="9">
        <f t="shared" ref="E77:G77" si="10">E76+E75+E74+E73+E72</f>
        <v>20.76</v>
      </c>
      <c r="F77" s="9">
        <f t="shared" si="10"/>
        <v>107.41999999999999</v>
      </c>
      <c r="G77" s="9">
        <f t="shared" si="10"/>
        <v>720</v>
      </c>
      <c r="H77" s="12"/>
    </row>
    <row r="78" spans="1:8" ht="15.6" customHeight="1" x14ac:dyDescent="0.25">
      <c r="A78" s="56" t="s">
        <v>29</v>
      </c>
      <c r="B78" s="56"/>
      <c r="C78" s="45">
        <f>C77+C71</f>
        <v>1290</v>
      </c>
      <c r="D78" s="45">
        <f t="shared" ref="D78:G78" si="11">D77+D71</f>
        <v>40.284999999999997</v>
      </c>
      <c r="E78" s="45">
        <f t="shared" si="11"/>
        <v>47.400000000000006</v>
      </c>
      <c r="F78" s="45">
        <f t="shared" si="11"/>
        <v>206.48</v>
      </c>
      <c r="G78" s="45">
        <f t="shared" si="11"/>
        <v>1450.29</v>
      </c>
      <c r="H78" s="44"/>
    </row>
    <row r="79" spans="1:8" ht="14.45" x14ac:dyDescent="0.3">
      <c r="A79" s="35"/>
      <c r="B79" s="41"/>
      <c r="C79" s="35"/>
      <c r="D79" s="11"/>
      <c r="E79" s="11"/>
      <c r="F79" s="11"/>
      <c r="G79" s="11"/>
      <c r="H79" s="11"/>
    </row>
    <row r="80" spans="1:8" ht="14.45" x14ac:dyDescent="0.3">
      <c r="A80" s="35"/>
      <c r="B80" s="41"/>
      <c r="C80" s="35"/>
      <c r="D80" s="11"/>
      <c r="E80" s="11"/>
      <c r="F80" s="11"/>
      <c r="G80" s="11"/>
      <c r="H80" s="11"/>
    </row>
    <row r="81" spans="1:8" ht="31.5" x14ac:dyDescent="0.25">
      <c r="A81" s="44" t="s">
        <v>0</v>
      </c>
      <c r="B81" s="39" t="s">
        <v>1</v>
      </c>
      <c r="C81" s="44" t="s">
        <v>2</v>
      </c>
      <c r="D81" s="60" t="s">
        <v>3</v>
      </c>
      <c r="E81" s="60"/>
      <c r="F81" s="60"/>
      <c r="G81" s="60" t="s">
        <v>12</v>
      </c>
      <c r="H81" s="3" t="s">
        <v>4</v>
      </c>
    </row>
    <row r="82" spans="1:8" ht="31.5" x14ac:dyDescent="0.25">
      <c r="A82" s="44"/>
      <c r="B82" s="39"/>
      <c r="C82" s="44"/>
      <c r="D82" s="3" t="s">
        <v>5</v>
      </c>
      <c r="E82" s="3" t="s">
        <v>6</v>
      </c>
      <c r="F82" s="3" t="s">
        <v>7</v>
      </c>
      <c r="G82" s="60"/>
      <c r="H82" s="3"/>
    </row>
    <row r="83" spans="1:8" ht="15.75" x14ac:dyDescent="0.25">
      <c r="A83" s="56" t="s">
        <v>36</v>
      </c>
      <c r="B83" s="56"/>
      <c r="C83" s="44"/>
      <c r="D83" s="3"/>
      <c r="E83" s="3"/>
      <c r="F83" s="3"/>
      <c r="G83" s="3"/>
      <c r="H83" s="3"/>
    </row>
    <row r="84" spans="1:8" ht="15.75" x14ac:dyDescent="0.25">
      <c r="A84" s="61" t="s">
        <v>9</v>
      </c>
      <c r="B84" s="39" t="s">
        <v>71</v>
      </c>
      <c r="C84" s="44" t="s">
        <v>32</v>
      </c>
      <c r="D84" s="24">
        <v>22.75</v>
      </c>
      <c r="E84" s="24">
        <v>21.95</v>
      </c>
      <c r="F84" s="24">
        <v>35.89</v>
      </c>
      <c r="G84" s="24">
        <v>429.3</v>
      </c>
      <c r="H84" s="6" t="s">
        <v>49</v>
      </c>
    </row>
    <row r="85" spans="1:8" ht="15.75" x14ac:dyDescent="0.25">
      <c r="A85" s="62"/>
      <c r="B85" s="39" t="s">
        <v>16</v>
      </c>
      <c r="C85" s="44">
        <v>15</v>
      </c>
      <c r="D85" s="4">
        <v>1.4999999999999999E-2</v>
      </c>
      <c r="E85" s="4">
        <v>12.45</v>
      </c>
      <c r="F85" s="4">
        <v>0.09</v>
      </c>
      <c r="G85" s="5">
        <v>115.5</v>
      </c>
      <c r="H85" s="6" t="s">
        <v>53</v>
      </c>
    </row>
    <row r="86" spans="1:8" ht="15.75" x14ac:dyDescent="0.25">
      <c r="A86" s="62"/>
      <c r="B86" s="39" t="s">
        <v>17</v>
      </c>
      <c r="C86" s="44">
        <v>60</v>
      </c>
      <c r="D86" s="23">
        <v>4.3600000000000003</v>
      </c>
      <c r="E86" s="4">
        <v>2.78</v>
      </c>
      <c r="F86" s="5">
        <v>27</v>
      </c>
      <c r="G86" s="5">
        <v>151.80000000000001</v>
      </c>
      <c r="H86" s="6"/>
    </row>
    <row r="87" spans="1:8" ht="15.75" x14ac:dyDescent="0.25">
      <c r="A87" s="62"/>
      <c r="B87" s="39" t="s">
        <v>25</v>
      </c>
      <c r="C87" s="44">
        <v>15</v>
      </c>
      <c r="D87" s="4">
        <v>3.79</v>
      </c>
      <c r="E87" s="4">
        <v>3.79</v>
      </c>
      <c r="F87" s="4">
        <v>0</v>
      </c>
      <c r="G87" s="4">
        <v>67.5</v>
      </c>
      <c r="H87" s="6" t="s">
        <v>54</v>
      </c>
    </row>
    <row r="88" spans="1:8" ht="14.45" customHeight="1" x14ac:dyDescent="0.25">
      <c r="A88" s="62"/>
      <c r="B88" s="36" t="s">
        <v>61</v>
      </c>
      <c r="C88" s="46">
        <v>200</v>
      </c>
      <c r="D88" s="18">
        <v>0.06</v>
      </c>
      <c r="E88" s="18">
        <v>0.02</v>
      </c>
      <c r="F88" s="18">
        <v>5.41</v>
      </c>
      <c r="G88" s="18">
        <v>22.11</v>
      </c>
      <c r="H88" s="19" t="s">
        <v>59</v>
      </c>
    </row>
    <row r="89" spans="1:8" ht="15.6" customHeight="1" x14ac:dyDescent="0.25">
      <c r="A89" s="63"/>
      <c r="B89" s="36" t="s">
        <v>66</v>
      </c>
      <c r="C89" s="46">
        <v>100</v>
      </c>
      <c r="D89" s="54">
        <f>0.61/2</f>
        <v>0.30499999999999999</v>
      </c>
      <c r="E89" s="54">
        <f>0.61/2</f>
        <v>0.30499999999999999</v>
      </c>
      <c r="F89" s="54">
        <f>15.07/2</f>
        <v>7.5350000000000001</v>
      </c>
      <c r="G89" s="54">
        <f>67.69/2</f>
        <v>33.844999999999999</v>
      </c>
      <c r="H89" s="19"/>
    </row>
    <row r="90" spans="1:8" ht="15.75" x14ac:dyDescent="0.25">
      <c r="A90" s="45"/>
      <c r="B90" s="40" t="s">
        <v>13</v>
      </c>
      <c r="C90" s="45">
        <f>180+15+60+15+200+100</f>
        <v>570</v>
      </c>
      <c r="D90" s="8">
        <f>D89+D88+D87+D86+D85+D84</f>
        <v>31.28</v>
      </c>
      <c r="E90" s="8">
        <f t="shared" ref="E90:G90" si="12">E89+E88+E87+E86+E85+E84</f>
        <v>41.295000000000002</v>
      </c>
      <c r="F90" s="8">
        <f t="shared" si="12"/>
        <v>75.925000000000011</v>
      </c>
      <c r="G90" s="8">
        <f t="shared" si="12"/>
        <v>820.05500000000006</v>
      </c>
      <c r="H90" s="10"/>
    </row>
    <row r="91" spans="1:8" x14ac:dyDescent="0.25">
      <c r="A91" s="61" t="s">
        <v>10</v>
      </c>
      <c r="B91" s="36" t="s">
        <v>21</v>
      </c>
      <c r="C91" s="46">
        <v>250</v>
      </c>
      <c r="D91" s="15">
        <v>7.61</v>
      </c>
      <c r="E91" s="15">
        <f>1.68/200*250</f>
        <v>2.1</v>
      </c>
      <c r="F91" s="15">
        <v>21.12</v>
      </c>
      <c r="G91" s="15">
        <v>155.18</v>
      </c>
      <c r="H91" s="19" t="s">
        <v>52</v>
      </c>
    </row>
    <row r="92" spans="1:8" ht="15.75" x14ac:dyDescent="0.25">
      <c r="A92" s="62"/>
      <c r="B92" s="39" t="s">
        <v>73</v>
      </c>
      <c r="C92" s="48" t="s">
        <v>74</v>
      </c>
      <c r="D92" s="4">
        <v>17.21</v>
      </c>
      <c r="E92" s="4">
        <v>18.47</v>
      </c>
      <c r="F92" s="4">
        <v>39.18</v>
      </c>
      <c r="G92" s="4">
        <v>341.41</v>
      </c>
      <c r="H92" s="6" t="s">
        <v>41</v>
      </c>
    </row>
    <row r="93" spans="1:8" ht="15.75" x14ac:dyDescent="0.25">
      <c r="A93" s="62"/>
      <c r="B93" s="39" t="s">
        <v>20</v>
      </c>
      <c r="C93" s="44">
        <v>200</v>
      </c>
      <c r="D93" s="18">
        <v>0.5</v>
      </c>
      <c r="E93" s="18">
        <v>0</v>
      </c>
      <c r="F93" s="18">
        <v>21.14</v>
      </c>
      <c r="G93" s="18">
        <v>86.6</v>
      </c>
      <c r="H93" s="19" t="s">
        <v>58</v>
      </c>
    </row>
    <row r="94" spans="1:8" ht="15.75" x14ac:dyDescent="0.25">
      <c r="A94" s="63"/>
      <c r="B94" s="39" t="s">
        <v>11</v>
      </c>
      <c r="C94" s="44">
        <v>50</v>
      </c>
      <c r="D94" s="5">
        <v>3.4</v>
      </c>
      <c r="E94" s="5">
        <v>0.6</v>
      </c>
      <c r="F94" s="5">
        <v>20</v>
      </c>
      <c r="G94" s="5">
        <v>97.5</v>
      </c>
      <c r="H94" s="6"/>
    </row>
    <row r="95" spans="1:8" ht="15.75" x14ac:dyDescent="0.25">
      <c r="A95" s="45"/>
      <c r="B95" s="40" t="s">
        <v>14</v>
      </c>
      <c r="C95" s="45">
        <f>250+250+50+200+50</f>
        <v>800</v>
      </c>
      <c r="D95" s="9">
        <f>D94+D93+D92+D91</f>
        <v>28.72</v>
      </c>
      <c r="E95" s="9">
        <f t="shared" ref="E95:G95" si="13">E94+E93+E92+E91</f>
        <v>21.17</v>
      </c>
      <c r="F95" s="9">
        <f t="shared" si="13"/>
        <v>101.44</v>
      </c>
      <c r="G95" s="9">
        <f t="shared" si="13"/>
        <v>680.69</v>
      </c>
      <c r="H95" s="12"/>
    </row>
    <row r="96" spans="1:8" ht="15.75" x14ac:dyDescent="0.25">
      <c r="A96" s="56" t="s">
        <v>29</v>
      </c>
      <c r="B96" s="56"/>
      <c r="C96" s="45">
        <f>C95+C90</f>
        <v>1370</v>
      </c>
      <c r="D96" s="45">
        <f t="shared" ref="D96:G96" si="14">D95+D90</f>
        <v>60</v>
      </c>
      <c r="E96" s="45">
        <f t="shared" si="14"/>
        <v>62.465000000000003</v>
      </c>
      <c r="F96" s="45">
        <f t="shared" si="14"/>
        <v>177.36500000000001</v>
      </c>
      <c r="G96" s="45">
        <f t="shared" si="14"/>
        <v>1500.7450000000001</v>
      </c>
      <c r="H96" s="44"/>
    </row>
    <row r="97" spans="1:8" ht="14.45" x14ac:dyDescent="0.3">
      <c r="A97" s="35"/>
      <c r="B97" s="41"/>
      <c r="C97" s="35"/>
      <c r="D97" s="11"/>
      <c r="E97" s="11"/>
      <c r="F97" s="11"/>
      <c r="G97" s="11"/>
      <c r="H97" s="11"/>
    </row>
    <row r="98" spans="1:8" ht="14.45" x14ac:dyDescent="0.3">
      <c r="B98" s="1"/>
      <c r="C98" s="1"/>
    </row>
  </sheetData>
  <mergeCells count="31">
    <mergeCell ref="A96:B96"/>
    <mergeCell ref="A78:B78"/>
    <mergeCell ref="D81:F81"/>
    <mergeCell ref="G81:G82"/>
    <mergeCell ref="A83:B83"/>
    <mergeCell ref="A84:A89"/>
    <mergeCell ref="A91:A94"/>
    <mergeCell ref="A72:A76"/>
    <mergeCell ref="A41:B41"/>
    <mergeCell ref="D43:F43"/>
    <mergeCell ref="G43:G44"/>
    <mergeCell ref="A45:B45"/>
    <mergeCell ref="A46:A50"/>
    <mergeCell ref="A53:A57"/>
    <mergeCell ref="A59:B59"/>
    <mergeCell ref="D62:F62"/>
    <mergeCell ref="G62:G63"/>
    <mergeCell ref="A64:B64"/>
    <mergeCell ref="A65:A69"/>
    <mergeCell ref="A35:A39"/>
    <mergeCell ref="B7:F7"/>
    <mergeCell ref="D8:F8"/>
    <mergeCell ref="G8:G9"/>
    <mergeCell ref="A10:B10"/>
    <mergeCell ref="A11:A15"/>
    <mergeCell ref="A17:A21"/>
    <mergeCell ref="A23:B23"/>
    <mergeCell ref="D25:F25"/>
    <mergeCell ref="G25:G26"/>
    <mergeCell ref="A27:B27"/>
    <mergeCell ref="A28:A33"/>
  </mergeCells>
  <pageMargins left="0.7" right="0.7" top="0.75" bottom="0.75" header="0.3" footer="0.3"/>
  <pageSetup paperSize="9" scale="94" fitToHeight="0" orientation="landscape" r:id="rId1"/>
  <rowBreaks count="5" manualBreakCount="5">
    <brk id="23" max="16383" man="1"/>
    <brk id="41" max="16383" man="1"/>
    <brk id="59" max="16383" man="1"/>
    <brk id="78" max="16383" man="1"/>
    <brk id="9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97"/>
  <sheetViews>
    <sheetView zoomScaleNormal="100" workbookViewId="0">
      <selection activeCell="B12" sqref="B12"/>
    </sheetView>
  </sheetViews>
  <sheetFormatPr defaultColWidth="9.140625" defaultRowHeight="15" x14ac:dyDescent="0.25"/>
  <cols>
    <col min="1" max="1" width="15.7109375" style="33" customWidth="1"/>
    <col min="2" max="2" width="48.5703125" style="42" customWidth="1"/>
    <col min="3" max="3" width="9.140625" style="33"/>
    <col min="4" max="5" width="12.7109375" style="1" bestFit="1" customWidth="1"/>
    <col min="6" max="6" width="12.28515625" style="1" customWidth="1"/>
    <col min="7" max="7" width="11" style="1" customWidth="1"/>
    <col min="8" max="8" width="17" style="1" customWidth="1"/>
    <col min="9" max="9" width="12.7109375" style="1" bestFit="1" customWidth="1"/>
    <col min="10" max="16384" width="9.140625" style="1"/>
  </cols>
  <sheetData>
    <row r="2" spans="1:8" x14ac:dyDescent="0.25">
      <c r="A2" t="s">
        <v>83</v>
      </c>
      <c r="G2" t="s">
        <v>87</v>
      </c>
    </row>
    <row r="3" spans="1:8" x14ac:dyDescent="0.25">
      <c r="A3" t="s">
        <v>84</v>
      </c>
      <c r="G3" s="1" t="s">
        <v>88</v>
      </c>
    </row>
    <row r="4" spans="1:8" x14ac:dyDescent="0.25">
      <c r="A4" t="s">
        <v>85</v>
      </c>
      <c r="G4" s="1" t="s">
        <v>88</v>
      </c>
    </row>
    <row r="5" spans="1:8" x14ac:dyDescent="0.25">
      <c r="A5" t="s">
        <v>86</v>
      </c>
      <c r="G5" t="s">
        <v>86</v>
      </c>
    </row>
    <row r="6" spans="1:8" ht="14.25" customHeight="1" x14ac:dyDescent="0.25">
      <c r="B6" s="57" t="s">
        <v>60</v>
      </c>
      <c r="C6" s="57"/>
      <c r="D6" s="57"/>
      <c r="E6" s="57"/>
      <c r="F6" s="57"/>
      <c r="H6" s="2"/>
    </row>
    <row r="7" spans="1:8" s="16" customFormat="1" ht="25.15" customHeight="1" x14ac:dyDescent="0.25">
      <c r="A7" s="31" t="s">
        <v>0</v>
      </c>
      <c r="B7" s="32" t="s">
        <v>1</v>
      </c>
      <c r="C7" s="31" t="s">
        <v>2</v>
      </c>
      <c r="D7" s="58" t="s">
        <v>3</v>
      </c>
      <c r="E7" s="58"/>
      <c r="F7" s="58"/>
      <c r="G7" s="58" t="s">
        <v>12</v>
      </c>
      <c r="H7" s="31" t="s">
        <v>4</v>
      </c>
    </row>
    <row r="8" spans="1:8" s="16" customFormat="1" ht="18.75" customHeight="1" x14ac:dyDescent="0.25">
      <c r="A8" s="31"/>
      <c r="B8" s="36"/>
      <c r="C8" s="31"/>
      <c r="D8" s="31" t="s">
        <v>5</v>
      </c>
      <c r="E8" s="31" t="s">
        <v>6</v>
      </c>
      <c r="F8" s="31" t="s">
        <v>7</v>
      </c>
      <c r="G8" s="58"/>
      <c r="H8" s="31"/>
    </row>
    <row r="9" spans="1:8" s="16" customFormat="1" ht="15.75" customHeight="1" x14ac:dyDescent="0.25">
      <c r="A9" s="59" t="s">
        <v>8</v>
      </c>
      <c r="B9" s="59"/>
      <c r="C9" s="31"/>
      <c r="D9" s="15"/>
      <c r="E9" s="15"/>
      <c r="F9" s="15"/>
      <c r="G9" s="15"/>
      <c r="H9" s="15"/>
    </row>
    <row r="10" spans="1:8" s="16" customFormat="1" ht="15" customHeight="1" x14ac:dyDescent="0.25">
      <c r="A10" s="59" t="s">
        <v>9</v>
      </c>
      <c r="B10" s="50" t="s">
        <v>15</v>
      </c>
      <c r="C10" s="31">
        <v>200</v>
      </c>
      <c r="D10" s="17">
        <v>10.24</v>
      </c>
      <c r="E10" s="17">
        <v>11.81</v>
      </c>
      <c r="F10" s="17">
        <v>40.64</v>
      </c>
      <c r="G10" s="18">
        <v>308.8</v>
      </c>
      <c r="H10" s="19" t="s">
        <v>51</v>
      </c>
    </row>
    <row r="11" spans="1:8" s="16" customFormat="1" ht="15" customHeight="1" x14ac:dyDescent="0.25">
      <c r="A11" s="59"/>
      <c r="B11" s="36" t="s">
        <v>72</v>
      </c>
      <c r="C11" s="31">
        <v>50</v>
      </c>
      <c r="D11" s="17">
        <v>3.64</v>
      </c>
      <c r="E11" s="17">
        <v>6.26</v>
      </c>
      <c r="F11" s="17">
        <v>26.96</v>
      </c>
      <c r="G11" s="18">
        <v>178</v>
      </c>
      <c r="H11" s="19" t="s">
        <v>42</v>
      </c>
    </row>
    <row r="12" spans="1:8" s="16" customFormat="1" ht="15" customHeight="1" x14ac:dyDescent="0.25">
      <c r="A12" s="59"/>
      <c r="B12" s="36" t="s">
        <v>17</v>
      </c>
      <c r="C12" s="31">
        <v>60</v>
      </c>
      <c r="D12" s="26">
        <v>4.3600000000000003</v>
      </c>
      <c r="E12" s="17">
        <v>2.78</v>
      </c>
      <c r="F12" s="18">
        <v>27</v>
      </c>
      <c r="G12" s="18">
        <v>151.80000000000001</v>
      </c>
      <c r="H12" s="19"/>
    </row>
    <row r="13" spans="1:8" s="16" customFormat="1" ht="15" customHeight="1" x14ac:dyDescent="0.25">
      <c r="A13" s="59"/>
      <c r="B13" s="36" t="s">
        <v>18</v>
      </c>
      <c r="C13" s="31">
        <v>40</v>
      </c>
      <c r="D13" s="27">
        <v>5.0999999999999996</v>
      </c>
      <c r="E13" s="18">
        <v>4.5999999999999996</v>
      </c>
      <c r="F13" s="18">
        <v>0.3</v>
      </c>
      <c r="G13" s="18">
        <v>63</v>
      </c>
      <c r="H13" s="19" t="s">
        <v>56</v>
      </c>
    </row>
    <row r="14" spans="1:8" s="16" customFormat="1" ht="15" customHeight="1" x14ac:dyDescent="0.25">
      <c r="A14" s="59"/>
      <c r="B14" s="36" t="s">
        <v>61</v>
      </c>
      <c r="C14" s="31">
        <v>200</v>
      </c>
      <c r="D14" s="18">
        <v>0.06</v>
      </c>
      <c r="E14" s="18">
        <v>0.02</v>
      </c>
      <c r="F14" s="18">
        <v>5.41</v>
      </c>
      <c r="G14" s="18">
        <v>22.11</v>
      </c>
      <c r="H14" s="19" t="s">
        <v>59</v>
      </c>
    </row>
    <row r="15" spans="1:8" s="22" customFormat="1" ht="15" customHeight="1" x14ac:dyDescent="0.25">
      <c r="A15" s="30"/>
      <c r="B15" s="37" t="s">
        <v>13</v>
      </c>
      <c r="C15" s="30">
        <f>SUM(C10:C14)</f>
        <v>550</v>
      </c>
      <c r="D15" s="20">
        <f>D14+D13+D12+D11+D10</f>
        <v>23.4</v>
      </c>
      <c r="E15" s="20">
        <f t="shared" ref="E15:G15" si="0">E14+E13+E12+E11+E10</f>
        <v>25.47</v>
      </c>
      <c r="F15" s="20">
        <f t="shared" si="0"/>
        <v>100.31</v>
      </c>
      <c r="G15" s="20">
        <f t="shared" si="0"/>
        <v>723.71</v>
      </c>
      <c r="H15" s="21"/>
    </row>
    <row r="16" spans="1:8" s="16" customFormat="1" ht="14.25" x14ac:dyDescent="0.25">
      <c r="A16" s="59" t="s">
        <v>10</v>
      </c>
      <c r="B16" s="49" t="s">
        <v>63</v>
      </c>
      <c r="C16" s="51">
        <v>250</v>
      </c>
      <c r="D16" s="26">
        <v>2.2000000000000002</v>
      </c>
      <c r="E16" s="26">
        <v>6.8</v>
      </c>
      <c r="F16" s="26">
        <v>13.38</v>
      </c>
      <c r="G16" s="26">
        <v>123</v>
      </c>
      <c r="H16" s="26" t="s">
        <v>40</v>
      </c>
    </row>
    <row r="17" spans="1:8" s="16" customFormat="1" ht="15" customHeight="1" x14ac:dyDescent="0.25">
      <c r="A17" s="59"/>
      <c r="B17" s="36" t="s">
        <v>19</v>
      </c>
      <c r="C17" s="31">
        <v>200</v>
      </c>
      <c r="D17" s="17">
        <v>10.050000000000001</v>
      </c>
      <c r="E17" s="17">
        <v>11.33</v>
      </c>
      <c r="F17" s="17">
        <v>41.25</v>
      </c>
      <c r="G17" s="17">
        <v>307</v>
      </c>
      <c r="H17" s="19" t="s">
        <v>57</v>
      </c>
    </row>
    <row r="18" spans="1:8" s="16" customFormat="1" ht="15" customHeight="1" x14ac:dyDescent="0.25">
      <c r="A18" s="59"/>
      <c r="B18" s="36" t="s">
        <v>23</v>
      </c>
      <c r="C18" s="31">
        <v>100</v>
      </c>
      <c r="D18" s="52">
        <v>15.9</v>
      </c>
      <c r="E18" s="52">
        <v>14.4</v>
      </c>
      <c r="F18" s="52">
        <v>16</v>
      </c>
      <c r="G18" s="52">
        <v>261</v>
      </c>
      <c r="H18" s="53" t="s">
        <v>44</v>
      </c>
    </row>
    <row r="19" spans="1:8" s="16" customFormat="1" ht="15" customHeight="1" x14ac:dyDescent="0.25">
      <c r="A19" s="59"/>
      <c r="B19" s="36" t="s">
        <v>20</v>
      </c>
      <c r="C19" s="31">
        <v>200</v>
      </c>
      <c r="D19" s="18">
        <v>0.5</v>
      </c>
      <c r="E19" s="18">
        <v>0</v>
      </c>
      <c r="F19" s="18">
        <v>21.14</v>
      </c>
      <c r="G19" s="18">
        <v>86.6</v>
      </c>
      <c r="H19" s="19" t="s">
        <v>58</v>
      </c>
    </row>
    <row r="20" spans="1:8" s="16" customFormat="1" ht="15" customHeight="1" x14ac:dyDescent="0.25">
      <c r="A20" s="59"/>
      <c r="B20" s="36" t="s">
        <v>11</v>
      </c>
      <c r="C20" s="31">
        <v>50</v>
      </c>
      <c r="D20" s="18">
        <v>3.4</v>
      </c>
      <c r="E20" s="18">
        <v>0.6</v>
      </c>
      <c r="F20" s="18">
        <v>20</v>
      </c>
      <c r="G20" s="18">
        <v>97.5</v>
      </c>
      <c r="H20" s="19"/>
    </row>
    <row r="21" spans="1:8" s="22" customFormat="1" ht="15" customHeight="1" x14ac:dyDescent="0.25">
      <c r="A21" s="30"/>
      <c r="B21" s="37" t="s">
        <v>14</v>
      </c>
      <c r="C21" s="30">
        <f>C20+C19+C18+C17+C16</f>
        <v>800</v>
      </c>
      <c r="D21" s="20">
        <f>D20+D19+D18+D17+D16</f>
        <v>32.050000000000004</v>
      </c>
      <c r="E21" s="20">
        <f t="shared" ref="E21:G21" si="1">E20+E19+E18+E17+E16</f>
        <v>33.129999999999995</v>
      </c>
      <c r="F21" s="20">
        <f t="shared" si="1"/>
        <v>111.77</v>
      </c>
      <c r="G21" s="20">
        <f t="shared" si="1"/>
        <v>875.1</v>
      </c>
      <c r="H21" s="21"/>
    </row>
    <row r="22" spans="1:8" s="16" customFormat="1" ht="15.75" customHeight="1" x14ac:dyDescent="0.25">
      <c r="A22" s="59" t="s">
        <v>29</v>
      </c>
      <c r="B22" s="59"/>
      <c r="C22" s="30">
        <f>C21+C15</f>
        <v>1350</v>
      </c>
      <c r="D22" s="20">
        <f>D21+D15</f>
        <v>55.45</v>
      </c>
      <c r="E22" s="20">
        <f t="shared" ref="E22:G22" si="2">E21+E15</f>
        <v>58.599999999999994</v>
      </c>
      <c r="F22" s="20">
        <f t="shared" si="2"/>
        <v>212.07999999999998</v>
      </c>
      <c r="G22" s="20">
        <f t="shared" si="2"/>
        <v>1598.81</v>
      </c>
      <c r="H22" s="31"/>
    </row>
    <row r="23" spans="1:8" s="14" customFormat="1" ht="15.6" x14ac:dyDescent="0.3">
      <c r="A23" s="34"/>
      <c r="B23" s="38"/>
      <c r="C23" s="34"/>
      <c r="D23" s="13"/>
      <c r="E23" s="13"/>
      <c r="F23" s="13"/>
      <c r="G23" s="13"/>
      <c r="H23" s="13"/>
    </row>
    <row r="24" spans="1:8" ht="31.5" x14ac:dyDescent="0.25">
      <c r="A24" s="29" t="s">
        <v>0</v>
      </c>
      <c r="B24" s="39" t="s">
        <v>1</v>
      </c>
      <c r="C24" s="29" t="s">
        <v>2</v>
      </c>
      <c r="D24" s="60" t="s">
        <v>3</v>
      </c>
      <c r="E24" s="60"/>
      <c r="F24" s="60"/>
      <c r="G24" s="60" t="s">
        <v>12</v>
      </c>
      <c r="H24" s="3" t="s">
        <v>4</v>
      </c>
    </row>
    <row r="25" spans="1:8" ht="31.5" x14ac:dyDescent="0.25">
      <c r="A25" s="29"/>
      <c r="B25" s="39"/>
      <c r="C25" s="29"/>
      <c r="D25" s="3" t="s">
        <v>5</v>
      </c>
      <c r="E25" s="3" t="s">
        <v>6</v>
      </c>
      <c r="F25" s="3" t="s">
        <v>7</v>
      </c>
      <c r="G25" s="60"/>
      <c r="H25" s="3"/>
    </row>
    <row r="26" spans="1:8" ht="15.75" x14ac:dyDescent="0.25">
      <c r="A26" s="56" t="s">
        <v>24</v>
      </c>
      <c r="B26" s="56"/>
      <c r="C26" s="29"/>
      <c r="D26" s="3"/>
      <c r="E26" s="3"/>
      <c r="F26" s="3"/>
      <c r="G26" s="3"/>
      <c r="H26" s="3"/>
    </row>
    <row r="27" spans="1:8" ht="15.75" x14ac:dyDescent="0.25">
      <c r="A27" s="56" t="s">
        <v>9</v>
      </c>
      <c r="B27" s="39" t="s">
        <v>31</v>
      </c>
      <c r="C27" s="44" t="s">
        <v>64</v>
      </c>
      <c r="D27" s="4">
        <v>18.100000000000001</v>
      </c>
      <c r="E27" s="4">
        <v>31.46</v>
      </c>
      <c r="F27" s="4">
        <v>5.68</v>
      </c>
      <c r="G27" s="4">
        <v>384.01</v>
      </c>
      <c r="H27" s="6" t="s">
        <v>50</v>
      </c>
    </row>
    <row r="28" spans="1:8" ht="15.75" x14ac:dyDescent="0.25">
      <c r="A28" s="56"/>
      <c r="B28" s="39" t="s">
        <v>16</v>
      </c>
      <c r="C28" s="44">
        <v>15</v>
      </c>
      <c r="D28" s="4">
        <v>1.4999999999999999E-2</v>
      </c>
      <c r="E28" s="4">
        <v>12.45</v>
      </c>
      <c r="F28" s="4">
        <v>0.09</v>
      </c>
      <c r="G28" s="5">
        <v>115.5</v>
      </c>
      <c r="H28" s="6" t="s">
        <v>53</v>
      </c>
    </row>
    <row r="29" spans="1:8" ht="15.75" x14ac:dyDescent="0.25">
      <c r="A29" s="56"/>
      <c r="B29" s="39" t="s">
        <v>17</v>
      </c>
      <c r="C29" s="44">
        <v>60</v>
      </c>
      <c r="D29" s="26">
        <v>4.3600000000000003</v>
      </c>
      <c r="E29" s="17">
        <v>2.78</v>
      </c>
      <c r="F29" s="18">
        <v>27</v>
      </c>
      <c r="G29" s="18">
        <v>151.80000000000001</v>
      </c>
      <c r="H29" s="6"/>
    </row>
    <row r="30" spans="1:8" ht="15.75" x14ac:dyDescent="0.25">
      <c r="A30" s="56"/>
      <c r="B30" s="39" t="s">
        <v>25</v>
      </c>
      <c r="C30" s="44">
        <v>15</v>
      </c>
      <c r="D30" s="4">
        <v>3.79</v>
      </c>
      <c r="E30" s="4">
        <v>3.79</v>
      </c>
      <c r="F30" s="4">
        <v>0</v>
      </c>
      <c r="G30" s="4">
        <v>67.5</v>
      </c>
      <c r="H30" s="6" t="s">
        <v>54</v>
      </c>
    </row>
    <row r="31" spans="1:8" ht="15.75" x14ac:dyDescent="0.25">
      <c r="A31" s="56"/>
      <c r="B31" s="39" t="s">
        <v>61</v>
      </c>
      <c r="C31" s="44">
        <v>200</v>
      </c>
      <c r="D31" s="18">
        <v>0.06</v>
      </c>
      <c r="E31" s="18">
        <v>0.02</v>
      </c>
      <c r="F31" s="18">
        <v>5.41</v>
      </c>
      <c r="G31" s="18">
        <v>22.11</v>
      </c>
      <c r="H31" s="19" t="s">
        <v>59</v>
      </c>
    </row>
    <row r="32" spans="1:8" ht="15.75" x14ac:dyDescent="0.25">
      <c r="A32" s="56"/>
      <c r="B32" s="39" t="s">
        <v>62</v>
      </c>
      <c r="C32" s="44">
        <v>50</v>
      </c>
      <c r="D32" s="24">
        <v>0.82</v>
      </c>
      <c r="E32" s="24">
        <v>1.06</v>
      </c>
      <c r="F32" s="24">
        <v>9.0500000000000007</v>
      </c>
      <c r="G32" s="24">
        <v>48.87</v>
      </c>
      <c r="H32" s="7"/>
    </row>
    <row r="33" spans="1:8" ht="14.45" customHeight="1" x14ac:dyDescent="0.25">
      <c r="A33" s="28"/>
      <c r="B33" s="40" t="s">
        <v>13</v>
      </c>
      <c r="C33" s="28">
        <f>180+15+60+15+200+50+30</f>
        <v>550</v>
      </c>
      <c r="D33" s="9">
        <f>D32+D31+D30+D29+D28+D27</f>
        <v>27.145000000000003</v>
      </c>
      <c r="E33" s="9">
        <f t="shared" ref="E33:G33" si="3">E32+E31+E30+E29+E28+E27</f>
        <v>51.56</v>
      </c>
      <c r="F33" s="9">
        <f t="shared" si="3"/>
        <v>47.230000000000004</v>
      </c>
      <c r="G33" s="9">
        <f t="shared" si="3"/>
        <v>789.79</v>
      </c>
      <c r="H33" s="10"/>
    </row>
    <row r="34" spans="1:8" ht="15.75" x14ac:dyDescent="0.25">
      <c r="A34" s="56" t="s">
        <v>10</v>
      </c>
      <c r="B34" s="39" t="s">
        <v>75</v>
      </c>
      <c r="C34" s="29">
        <v>250</v>
      </c>
      <c r="D34" s="4">
        <v>1.2</v>
      </c>
      <c r="E34" s="4">
        <v>2.4</v>
      </c>
      <c r="F34" s="4">
        <v>5.9</v>
      </c>
      <c r="G34" s="4">
        <v>47.8</v>
      </c>
      <c r="H34" s="6" t="s">
        <v>48</v>
      </c>
    </row>
    <row r="35" spans="1:8" ht="15.75" x14ac:dyDescent="0.25">
      <c r="A35" s="56"/>
      <c r="B35" s="39" t="s">
        <v>26</v>
      </c>
      <c r="C35" s="29">
        <v>200</v>
      </c>
      <c r="D35" s="5">
        <v>4.8099999999999996</v>
      </c>
      <c r="E35" s="5">
        <v>16.3</v>
      </c>
      <c r="F35" s="5">
        <v>49.06</v>
      </c>
      <c r="G35" s="5">
        <v>369</v>
      </c>
      <c r="H35" s="6" t="s">
        <v>58</v>
      </c>
    </row>
    <row r="36" spans="1:8" ht="15.75" x14ac:dyDescent="0.25">
      <c r="A36" s="56"/>
      <c r="B36" s="39" t="s">
        <v>27</v>
      </c>
      <c r="C36" s="29" t="s">
        <v>76</v>
      </c>
      <c r="D36" s="24">
        <v>19.91</v>
      </c>
      <c r="E36" s="24">
        <v>5.97</v>
      </c>
      <c r="F36" s="24">
        <v>7.45</v>
      </c>
      <c r="G36" s="25">
        <v>211</v>
      </c>
      <c r="H36" s="6" t="s">
        <v>47</v>
      </c>
    </row>
    <row r="37" spans="1:8" ht="15.75" x14ac:dyDescent="0.25">
      <c r="A37" s="56"/>
      <c r="B37" s="39" t="s">
        <v>11</v>
      </c>
      <c r="C37" s="29">
        <v>50</v>
      </c>
      <c r="D37" s="5">
        <v>3.4</v>
      </c>
      <c r="E37" s="5">
        <v>0.6</v>
      </c>
      <c r="F37" s="5">
        <v>20</v>
      </c>
      <c r="G37" s="5">
        <v>97.5</v>
      </c>
      <c r="H37" s="6"/>
    </row>
    <row r="38" spans="1:8" ht="15.75" x14ac:dyDescent="0.25">
      <c r="A38" s="56"/>
      <c r="B38" s="39" t="s">
        <v>28</v>
      </c>
      <c r="C38" s="29">
        <v>200</v>
      </c>
      <c r="D38" s="24">
        <v>0.11</v>
      </c>
      <c r="E38" s="24">
        <v>0.11</v>
      </c>
      <c r="F38" s="24">
        <v>30.22</v>
      </c>
      <c r="G38" s="24">
        <v>98.55</v>
      </c>
      <c r="H38" s="6" t="s">
        <v>46</v>
      </c>
    </row>
    <row r="39" spans="1:8" ht="15.75" x14ac:dyDescent="0.25">
      <c r="A39" s="28"/>
      <c r="B39" s="40" t="s">
        <v>14</v>
      </c>
      <c r="C39" s="28">
        <f>250+200+100+50+200</f>
        <v>800</v>
      </c>
      <c r="D39" s="45">
        <f t="shared" ref="D39:G39" si="4">D38+D37+D36+D35+D34</f>
        <v>29.43</v>
      </c>
      <c r="E39" s="45">
        <f t="shared" si="4"/>
        <v>25.38</v>
      </c>
      <c r="F39" s="45">
        <f t="shared" si="4"/>
        <v>112.63000000000001</v>
      </c>
      <c r="G39" s="45">
        <f t="shared" si="4"/>
        <v>823.84999999999991</v>
      </c>
      <c r="H39" s="12"/>
    </row>
    <row r="40" spans="1:8" ht="15.75" x14ac:dyDescent="0.25">
      <c r="A40" s="56" t="s">
        <v>29</v>
      </c>
      <c r="B40" s="56"/>
      <c r="C40" s="28">
        <f>C39+C33</f>
        <v>1350</v>
      </c>
      <c r="D40" s="45">
        <f t="shared" ref="D40:G40" si="5">D39+D33</f>
        <v>56.575000000000003</v>
      </c>
      <c r="E40" s="45">
        <f t="shared" si="5"/>
        <v>76.94</v>
      </c>
      <c r="F40" s="45">
        <f t="shared" si="5"/>
        <v>159.86000000000001</v>
      </c>
      <c r="G40" s="45">
        <f t="shared" si="5"/>
        <v>1613.6399999999999</v>
      </c>
      <c r="H40" s="29"/>
    </row>
    <row r="41" spans="1:8" x14ac:dyDescent="0.25">
      <c r="A41" s="35"/>
      <c r="B41" s="41"/>
      <c r="C41" s="35"/>
      <c r="D41" s="11"/>
      <c r="E41" s="11"/>
      <c r="F41" s="11"/>
      <c r="G41" s="11"/>
      <c r="H41" s="11"/>
    </row>
    <row r="42" spans="1:8" ht="31.5" x14ac:dyDescent="0.25">
      <c r="A42" s="29" t="s">
        <v>0</v>
      </c>
      <c r="B42" s="39" t="s">
        <v>1</v>
      </c>
      <c r="C42" s="29" t="s">
        <v>2</v>
      </c>
      <c r="D42" s="60" t="s">
        <v>3</v>
      </c>
      <c r="E42" s="60"/>
      <c r="F42" s="60"/>
      <c r="G42" s="60" t="s">
        <v>12</v>
      </c>
      <c r="H42" s="3" t="s">
        <v>4</v>
      </c>
    </row>
    <row r="43" spans="1:8" ht="31.5" x14ac:dyDescent="0.25">
      <c r="A43" s="29"/>
      <c r="B43" s="39"/>
      <c r="C43" s="29"/>
      <c r="D43" s="3" t="s">
        <v>5</v>
      </c>
      <c r="E43" s="3" t="s">
        <v>6</v>
      </c>
      <c r="F43" s="3" t="s">
        <v>7</v>
      </c>
      <c r="G43" s="60"/>
      <c r="H43" s="3"/>
    </row>
    <row r="44" spans="1:8" ht="15.75" x14ac:dyDescent="0.25">
      <c r="A44" s="56" t="s">
        <v>30</v>
      </c>
      <c r="B44" s="56"/>
      <c r="C44" s="29"/>
      <c r="D44" s="3"/>
      <c r="E44" s="3"/>
      <c r="F44" s="3"/>
      <c r="G44" s="3"/>
      <c r="H44" s="3"/>
    </row>
    <row r="45" spans="1:8" ht="15.75" x14ac:dyDescent="0.25">
      <c r="A45" s="56" t="s">
        <v>9</v>
      </c>
      <c r="B45" s="39" t="s">
        <v>65</v>
      </c>
      <c r="C45" s="29">
        <v>140</v>
      </c>
      <c r="D45" s="4">
        <v>4.2</v>
      </c>
      <c r="E45" s="4">
        <v>0.7</v>
      </c>
      <c r="F45" s="4">
        <v>46.2</v>
      </c>
      <c r="G45" s="4">
        <v>207.2</v>
      </c>
      <c r="H45" s="6"/>
    </row>
    <row r="46" spans="1:8" ht="15.75" x14ac:dyDescent="0.25">
      <c r="A46" s="56"/>
      <c r="B46" s="39" t="s">
        <v>16</v>
      </c>
      <c r="C46" s="29">
        <v>15</v>
      </c>
      <c r="D46" s="4">
        <v>1.4999999999999999E-2</v>
      </c>
      <c r="E46" s="4">
        <v>12.45</v>
      </c>
      <c r="F46" s="4">
        <v>0.09</v>
      </c>
      <c r="G46" s="5">
        <v>115.5</v>
      </c>
      <c r="H46" s="6" t="s">
        <v>53</v>
      </c>
    </row>
    <row r="47" spans="1:8" ht="15.75" x14ac:dyDescent="0.25">
      <c r="A47" s="56"/>
      <c r="B47" s="39" t="s">
        <v>17</v>
      </c>
      <c r="C47" s="29">
        <v>60</v>
      </c>
      <c r="D47" s="23">
        <v>4.3600000000000003</v>
      </c>
      <c r="E47" s="4">
        <v>2.78</v>
      </c>
      <c r="F47" s="5">
        <v>27</v>
      </c>
      <c r="G47" s="5">
        <v>151.80000000000001</v>
      </c>
      <c r="H47" s="6"/>
    </row>
    <row r="48" spans="1:8" ht="15.75" x14ac:dyDescent="0.25">
      <c r="A48" s="56"/>
      <c r="B48" s="39" t="s">
        <v>25</v>
      </c>
      <c r="C48" s="29">
        <v>15</v>
      </c>
      <c r="D48" s="4">
        <v>3.79</v>
      </c>
      <c r="E48" s="4">
        <v>3.79</v>
      </c>
      <c r="F48" s="4">
        <v>0</v>
      </c>
      <c r="G48" s="4">
        <v>67.5</v>
      </c>
      <c r="H48" s="6" t="s">
        <v>54</v>
      </c>
    </row>
    <row r="49" spans="1:8" ht="15.75" x14ac:dyDescent="0.25">
      <c r="A49" s="56"/>
      <c r="B49" s="39" t="s">
        <v>61</v>
      </c>
      <c r="C49" s="29">
        <v>200</v>
      </c>
      <c r="D49" s="18">
        <v>0.06</v>
      </c>
      <c r="E49" s="18">
        <v>0.02</v>
      </c>
      <c r="F49" s="18">
        <v>5.41</v>
      </c>
      <c r="G49" s="18">
        <v>22.11</v>
      </c>
      <c r="H49" s="19" t="s">
        <v>59</v>
      </c>
    </row>
    <row r="50" spans="1:8" ht="15.75" x14ac:dyDescent="0.25">
      <c r="A50" s="28"/>
      <c r="B50" s="39" t="s">
        <v>66</v>
      </c>
      <c r="C50" s="29">
        <v>120</v>
      </c>
      <c r="D50" s="54">
        <v>0.36599999999999999</v>
      </c>
      <c r="E50" s="54">
        <v>0.36599999999999999</v>
      </c>
      <c r="F50" s="54">
        <v>9.0419999999999998</v>
      </c>
      <c r="G50" s="54">
        <v>40.613999999999997</v>
      </c>
      <c r="H50" s="7"/>
    </row>
    <row r="51" spans="1:8" ht="15.75" x14ac:dyDescent="0.25">
      <c r="A51" s="28"/>
      <c r="B51" s="40" t="s">
        <v>13</v>
      </c>
      <c r="C51" s="28">
        <f>C50+C49+C48+C47+C46+C45</f>
        <v>550</v>
      </c>
      <c r="D51" s="9">
        <f>D50+D49+D48+D47+D46+D45</f>
        <v>12.791</v>
      </c>
      <c r="E51" s="9">
        <f t="shared" ref="E51:G51" si="6">E50+E49+E48+E47+E46+E45</f>
        <v>20.105999999999998</v>
      </c>
      <c r="F51" s="9">
        <f t="shared" si="6"/>
        <v>87.742000000000004</v>
      </c>
      <c r="G51" s="9">
        <f t="shared" si="6"/>
        <v>604.72399999999993</v>
      </c>
      <c r="H51" s="10"/>
    </row>
    <row r="52" spans="1:8" ht="15.75" x14ac:dyDescent="0.25">
      <c r="A52" s="56" t="s">
        <v>10</v>
      </c>
      <c r="B52" s="39" t="s">
        <v>67</v>
      </c>
      <c r="C52" s="29">
        <v>250</v>
      </c>
      <c r="D52" s="5">
        <v>2.2000000000000002</v>
      </c>
      <c r="E52" s="5">
        <v>5.96</v>
      </c>
      <c r="F52" s="5">
        <v>10.28</v>
      </c>
      <c r="G52" s="5">
        <v>105</v>
      </c>
      <c r="H52" s="6" t="s">
        <v>45</v>
      </c>
    </row>
    <row r="53" spans="1:8" ht="15.75" x14ac:dyDescent="0.25">
      <c r="A53" s="56"/>
      <c r="B53" s="39" t="s">
        <v>33</v>
      </c>
      <c r="C53" s="29">
        <v>200</v>
      </c>
      <c r="D53" s="5">
        <v>7.01</v>
      </c>
      <c r="E53" s="5">
        <v>16.5</v>
      </c>
      <c r="F53" s="5">
        <v>47.06</v>
      </c>
      <c r="G53" s="5">
        <v>371</v>
      </c>
      <c r="H53" s="6" t="s">
        <v>55</v>
      </c>
    </row>
    <row r="54" spans="1:8" ht="15.75" x14ac:dyDescent="0.25">
      <c r="A54" s="56"/>
      <c r="B54" s="39" t="s">
        <v>68</v>
      </c>
      <c r="C54" s="29">
        <v>100</v>
      </c>
      <c r="D54" s="52">
        <v>12</v>
      </c>
      <c r="E54" s="52">
        <v>22</v>
      </c>
      <c r="F54" s="52">
        <v>5</v>
      </c>
      <c r="G54" s="55">
        <v>280</v>
      </c>
      <c r="H54" s="6"/>
    </row>
    <row r="55" spans="1:8" ht="15.75" x14ac:dyDescent="0.25">
      <c r="A55" s="56"/>
      <c r="B55" s="39" t="s">
        <v>20</v>
      </c>
      <c r="C55" s="29">
        <v>200</v>
      </c>
      <c r="D55" s="18">
        <v>0.5</v>
      </c>
      <c r="E55" s="18">
        <v>0</v>
      </c>
      <c r="F55" s="18">
        <v>21.14</v>
      </c>
      <c r="G55" s="18">
        <v>86.6</v>
      </c>
      <c r="H55" s="19" t="s">
        <v>58</v>
      </c>
    </row>
    <row r="56" spans="1:8" ht="15.75" x14ac:dyDescent="0.25">
      <c r="A56" s="56"/>
      <c r="B56" s="39" t="s">
        <v>11</v>
      </c>
      <c r="C56" s="29">
        <v>50</v>
      </c>
      <c r="D56" s="5">
        <v>3.4</v>
      </c>
      <c r="E56" s="5">
        <v>0.6</v>
      </c>
      <c r="F56" s="5">
        <v>20</v>
      </c>
      <c r="G56" s="5">
        <v>97.5</v>
      </c>
      <c r="H56" s="6"/>
    </row>
    <row r="57" spans="1:8" ht="15.75" x14ac:dyDescent="0.25">
      <c r="A57" s="28"/>
      <c r="B57" s="40" t="s">
        <v>14</v>
      </c>
      <c r="C57" s="28">
        <f>C56+C55+C54+C53+C52</f>
        <v>800</v>
      </c>
      <c r="D57" s="45">
        <f t="shared" ref="D57:G57" si="7">D56+D55+D54+D53+D52</f>
        <v>25.11</v>
      </c>
      <c r="E57" s="45">
        <f t="shared" si="7"/>
        <v>45.06</v>
      </c>
      <c r="F57" s="45">
        <f t="shared" si="7"/>
        <v>103.48</v>
      </c>
      <c r="G57" s="45">
        <f t="shared" si="7"/>
        <v>940.1</v>
      </c>
      <c r="H57" s="12"/>
    </row>
    <row r="58" spans="1:8" ht="15.75" x14ac:dyDescent="0.25">
      <c r="A58" s="56" t="s">
        <v>29</v>
      </c>
      <c r="B58" s="56"/>
      <c r="C58" s="28">
        <f>C57+C51</f>
        <v>1350</v>
      </c>
      <c r="D58" s="45">
        <f t="shared" ref="D58:G58" si="8">D57+D51</f>
        <v>37.900999999999996</v>
      </c>
      <c r="E58" s="45">
        <f t="shared" si="8"/>
        <v>65.165999999999997</v>
      </c>
      <c r="F58" s="45">
        <f t="shared" si="8"/>
        <v>191.22200000000001</v>
      </c>
      <c r="G58" s="45">
        <f t="shared" si="8"/>
        <v>1544.8240000000001</v>
      </c>
      <c r="H58" s="29"/>
    </row>
    <row r="59" spans="1:8" x14ac:dyDescent="0.25">
      <c r="A59" s="35"/>
      <c r="B59" s="41"/>
      <c r="C59" s="35"/>
      <c r="D59" s="11"/>
      <c r="E59" s="11"/>
      <c r="F59" s="11"/>
      <c r="G59" s="11"/>
      <c r="H59" s="11"/>
    </row>
    <row r="60" spans="1:8" x14ac:dyDescent="0.25">
      <c r="A60" s="35"/>
      <c r="B60" s="41"/>
      <c r="C60" s="35"/>
      <c r="D60" s="11"/>
      <c r="E60" s="11"/>
      <c r="F60" s="11"/>
      <c r="G60" s="11"/>
      <c r="H60" s="11"/>
    </row>
    <row r="61" spans="1:8" ht="31.15" customHeight="1" x14ac:dyDescent="0.25">
      <c r="A61" s="29" t="s">
        <v>0</v>
      </c>
      <c r="B61" s="39" t="s">
        <v>1</v>
      </c>
      <c r="C61" s="29" t="s">
        <v>2</v>
      </c>
      <c r="D61" s="60" t="s">
        <v>3</v>
      </c>
      <c r="E61" s="60"/>
      <c r="F61" s="60"/>
      <c r="G61" s="60" t="s">
        <v>12</v>
      </c>
      <c r="H61" s="3" t="s">
        <v>4</v>
      </c>
    </row>
    <row r="62" spans="1:8" ht="31.5" x14ac:dyDescent="0.25">
      <c r="A62" s="29"/>
      <c r="B62" s="39"/>
      <c r="C62" s="29"/>
      <c r="D62" s="3" t="s">
        <v>5</v>
      </c>
      <c r="E62" s="3" t="s">
        <v>6</v>
      </c>
      <c r="F62" s="3" t="s">
        <v>7</v>
      </c>
      <c r="G62" s="60"/>
      <c r="H62" s="3"/>
    </row>
    <row r="63" spans="1:8" ht="15.6" customHeight="1" x14ac:dyDescent="0.25">
      <c r="A63" s="56" t="s">
        <v>35</v>
      </c>
      <c r="B63" s="56"/>
      <c r="C63" s="29"/>
      <c r="D63" s="3"/>
      <c r="E63" s="3"/>
      <c r="F63" s="3"/>
      <c r="G63" s="3"/>
      <c r="H63" s="3"/>
    </row>
    <row r="64" spans="1:8" ht="15.75" x14ac:dyDescent="0.25">
      <c r="A64" s="56" t="s">
        <v>9</v>
      </c>
      <c r="B64" s="39" t="s">
        <v>69</v>
      </c>
      <c r="C64" s="29">
        <v>250</v>
      </c>
      <c r="D64" s="24">
        <v>7.21</v>
      </c>
      <c r="E64" s="24">
        <v>1.68</v>
      </c>
      <c r="F64" s="24">
        <v>49.5</v>
      </c>
      <c r="G64" s="24">
        <v>244.23</v>
      </c>
      <c r="H64" s="6" t="s">
        <v>37</v>
      </c>
    </row>
    <row r="65" spans="1:8" ht="15.75" x14ac:dyDescent="0.25">
      <c r="A65" s="56"/>
      <c r="B65" s="39" t="s">
        <v>16</v>
      </c>
      <c r="C65" s="29">
        <v>15</v>
      </c>
      <c r="D65" s="4">
        <v>1.4999999999999999E-2</v>
      </c>
      <c r="E65" s="4">
        <v>12.45</v>
      </c>
      <c r="F65" s="4">
        <v>0.09</v>
      </c>
      <c r="G65" s="5">
        <v>115.5</v>
      </c>
      <c r="H65" s="6" t="s">
        <v>53</v>
      </c>
    </row>
    <row r="66" spans="1:8" ht="15.75" x14ac:dyDescent="0.25">
      <c r="A66" s="56"/>
      <c r="B66" s="39" t="s">
        <v>17</v>
      </c>
      <c r="C66" s="29">
        <v>60</v>
      </c>
      <c r="D66" s="23">
        <v>4.3600000000000003</v>
      </c>
      <c r="E66" s="4">
        <v>2.78</v>
      </c>
      <c r="F66" s="5">
        <v>27</v>
      </c>
      <c r="G66" s="5">
        <v>151.80000000000001</v>
      </c>
      <c r="H66" s="6"/>
    </row>
    <row r="67" spans="1:8" ht="15.75" x14ac:dyDescent="0.25">
      <c r="A67" s="56"/>
      <c r="B67" s="39" t="s">
        <v>25</v>
      </c>
      <c r="C67" s="29">
        <v>15</v>
      </c>
      <c r="D67" s="4">
        <v>3.79</v>
      </c>
      <c r="E67" s="4">
        <v>3.79</v>
      </c>
      <c r="F67" s="4">
        <v>0</v>
      </c>
      <c r="G67" s="4">
        <v>67.5</v>
      </c>
      <c r="H67" s="6" t="s">
        <v>54</v>
      </c>
    </row>
    <row r="68" spans="1:8" ht="15.75" x14ac:dyDescent="0.25">
      <c r="A68" s="56"/>
      <c r="B68" s="39" t="s">
        <v>61</v>
      </c>
      <c r="C68" s="29">
        <v>200</v>
      </c>
      <c r="D68" s="18">
        <v>0.06</v>
      </c>
      <c r="E68" s="18">
        <v>0.02</v>
      </c>
      <c r="F68" s="18">
        <v>5.41</v>
      </c>
      <c r="G68" s="18">
        <v>22.11</v>
      </c>
      <c r="H68" s="19" t="s">
        <v>59</v>
      </c>
    </row>
    <row r="69" spans="1:8" ht="15.75" x14ac:dyDescent="0.25">
      <c r="A69" s="45"/>
      <c r="B69" s="39" t="s">
        <v>72</v>
      </c>
      <c r="C69" s="44">
        <v>50</v>
      </c>
      <c r="D69" s="17">
        <v>3.64</v>
      </c>
      <c r="E69" s="17">
        <v>6.26</v>
      </c>
      <c r="F69" s="17">
        <v>26.96</v>
      </c>
      <c r="G69" s="18">
        <v>178</v>
      </c>
      <c r="H69" s="19" t="s">
        <v>42</v>
      </c>
    </row>
    <row r="70" spans="1:8" ht="15.75" x14ac:dyDescent="0.25">
      <c r="A70" s="28"/>
      <c r="B70" s="40" t="s">
        <v>13</v>
      </c>
      <c r="C70" s="28">
        <f>C68+C66+C67+C65+C64+C69</f>
        <v>590</v>
      </c>
      <c r="D70" s="45">
        <f t="shared" ref="D70:G70" si="9">D68+D66+D67+D65+D64+D69</f>
        <v>19.075000000000003</v>
      </c>
      <c r="E70" s="45">
        <f t="shared" si="9"/>
        <v>26.979999999999997</v>
      </c>
      <c r="F70" s="45">
        <f t="shared" si="9"/>
        <v>108.96000000000001</v>
      </c>
      <c r="G70" s="45">
        <f t="shared" si="9"/>
        <v>779.14</v>
      </c>
      <c r="H70" s="10"/>
    </row>
    <row r="71" spans="1:8" ht="15.75" x14ac:dyDescent="0.25">
      <c r="A71" s="61" t="s">
        <v>10</v>
      </c>
      <c r="B71" s="39" t="s">
        <v>70</v>
      </c>
      <c r="C71" s="29">
        <v>250</v>
      </c>
      <c r="D71" s="5">
        <v>3</v>
      </c>
      <c r="E71" s="5">
        <v>4.5</v>
      </c>
      <c r="F71" s="5">
        <v>20.100000000000001</v>
      </c>
      <c r="G71" s="5">
        <v>135</v>
      </c>
      <c r="H71" s="6" t="s">
        <v>43</v>
      </c>
    </row>
    <row r="72" spans="1:8" ht="15.75" x14ac:dyDescent="0.25">
      <c r="A72" s="62"/>
      <c r="B72" s="39" t="s">
        <v>22</v>
      </c>
      <c r="C72" s="29">
        <v>200</v>
      </c>
      <c r="D72" s="24">
        <v>4.2</v>
      </c>
      <c r="E72" s="24">
        <v>9</v>
      </c>
      <c r="F72" s="24">
        <v>29.2</v>
      </c>
      <c r="G72" s="24">
        <v>217.27</v>
      </c>
      <c r="H72" s="6" t="s">
        <v>39</v>
      </c>
    </row>
    <row r="73" spans="1:8" ht="15.75" x14ac:dyDescent="0.25">
      <c r="A73" s="62"/>
      <c r="B73" s="39" t="s">
        <v>34</v>
      </c>
      <c r="C73" s="29">
        <v>100</v>
      </c>
      <c r="D73" s="5">
        <v>13</v>
      </c>
      <c r="E73" s="5">
        <v>8.8000000000000007</v>
      </c>
      <c r="F73" s="5">
        <v>15.2</v>
      </c>
      <c r="G73" s="5">
        <v>196</v>
      </c>
      <c r="H73" s="6" t="s">
        <v>38</v>
      </c>
    </row>
    <row r="74" spans="1:8" ht="15.75" x14ac:dyDescent="0.25">
      <c r="A74" s="62"/>
      <c r="B74" s="39" t="s">
        <v>28</v>
      </c>
      <c r="C74" s="29">
        <v>200</v>
      </c>
      <c r="D74" s="24">
        <v>0.11</v>
      </c>
      <c r="E74" s="24">
        <v>0.11</v>
      </c>
      <c r="F74" s="24">
        <v>30.22</v>
      </c>
      <c r="G74" s="24">
        <v>98.55</v>
      </c>
      <c r="H74" s="6" t="s">
        <v>46</v>
      </c>
    </row>
    <row r="75" spans="1:8" ht="15.75" x14ac:dyDescent="0.25">
      <c r="A75" s="63"/>
      <c r="B75" s="39" t="s">
        <v>11</v>
      </c>
      <c r="C75" s="29">
        <v>50</v>
      </c>
      <c r="D75" s="5">
        <v>3.4</v>
      </c>
      <c r="E75" s="5">
        <v>0.6</v>
      </c>
      <c r="F75" s="5">
        <v>20</v>
      </c>
      <c r="G75" s="5">
        <v>97.5</v>
      </c>
      <c r="H75" s="6"/>
    </row>
    <row r="76" spans="1:8" ht="15.75" x14ac:dyDescent="0.25">
      <c r="A76" s="28"/>
      <c r="B76" s="40" t="s">
        <v>14</v>
      </c>
      <c r="C76" s="28">
        <f>C71+C72+C73+C74+C75</f>
        <v>800</v>
      </c>
      <c r="D76" s="9">
        <f>D75+D74+D73+D72+D71</f>
        <v>23.709999999999997</v>
      </c>
      <c r="E76" s="9">
        <f t="shared" ref="E76:G76" si="10">E75+E74+E73+E72+E71</f>
        <v>23.01</v>
      </c>
      <c r="F76" s="9">
        <f t="shared" si="10"/>
        <v>114.72</v>
      </c>
      <c r="G76" s="9">
        <f t="shared" si="10"/>
        <v>744.32</v>
      </c>
      <c r="H76" s="12"/>
    </row>
    <row r="77" spans="1:8" ht="15.6" customHeight="1" x14ac:dyDescent="0.25">
      <c r="A77" s="56" t="s">
        <v>29</v>
      </c>
      <c r="B77" s="56"/>
      <c r="C77" s="28">
        <f>C76+C70</f>
        <v>1390</v>
      </c>
      <c r="D77" s="45">
        <f t="shared" ref="D77:G77" si="11">D76+D70</f>
        <v>42.784999999999997</v>
      </c>
      <c r="E77" s="45">
        <f t="shared" si="11"/>
        <v>49.989999999999995</v>
      </c>
      <c r="F77" s="45">
        <f t="shared" si="11"/>
        <v>223.68</v>
      </c>
      <c r="G77" s="45">
        <f t="shared" si="11"/>
        <v>1523.46</v>
      </c>
      <c r="H77" s="29"/>
    </row>
    <row r="78" spans="1:8" x14ac:dyDescent="0.25">
      <c r="A78" s="35"/>
      <c r="B78" s="41"/>
      <c r="C78" s="35"/>
      <c r="D78" s="11"/>
      <c r="E78" s="11"/>
      <c r="F78" s="11"/>
      <c r="G78" s="11"/>
      <c r="H78" s="11"/>
    </row>
    <row r="79" spans="1:8" x14ac:dyDescent="0.25">
      <c r="A79" s="35"/>
      <c r="B79" s="41"/>
      <c r="C79" s="35"/>
      <c r="D79" s="11"/>
      <c r="E79" s="11"/>
      <c r="F79" s="11"/>
      <c r="G79" s="11"/>
      <c r="H79" s="11"/>
    </row>
    <row r="80" spans="1:8" ht="31.5" x14ac:dyDescent="0.25">
      <c r="A80" s="29" t="s">
        <v>0</v>
      </c>
      <c r="B80" s="39" t="s">
        <v>1</v>
      </c>
      <c r="C80" s="29" t="s">
        <v>2</v>
      </c>
      <c r="D80" s="60" t="s">
        <v>3</v>
      </c>
      <c r="E80" s="60"/>
      <c r="F80" s="60"/>
      <c r="G80" s="60" t="s">
        <v>12</v>
      </c>
      <c r="H80" s="3" t="s">
        <v>4</v>
      </c>
    </row>
    <row r="81" spans="1:8" ht="31.5" x14ac:dyDescent="0.25">
      <c r="A81" s="29"/>
      <c r="B81" s="39"/>
      <c r="C81" s="29"/>
      <c r="D81" s="3" t="s">
        <v>5</v>
      </c>
      <c r="E81" s="3" t="s">
        <v>6</v>
      </c>
      <c r="F81" s="3" t="s">
        <v>7</v>
      </c>
      <c r="G81" s="60"/>
      <c r="H81" s="3"/>
    </row>
    <row r="82" spans="1:8" ht="15.75" x14ac:dyDescent="0.25">
      <c r="A82" s="56" t="s">
        <v>36</v>
      </c>
      <c r="B82" s="56"/>
      <c r="C82" s="29"/>
      <c r="D82" s="3"/>
      <c r="E82" s="3"/>
      <c r="F82" s="3"/>
      <c r="G82" s="3"/>
      <c r="H82" s="3"/>
    </row>
    <row r="83" spans="1:8" ht="15.75" x14ac:dyDescent="0.25">
      <c r="A83" s="61" t="s">
        <v>9</v>
      </c>
      <c r="B83" s="39" t="s">
        <v>71</v>
      </c>
      <c r="C83" s="29" t="s">
        <v>32</v>
      </c>
      <c r="D83" s="24">
        <v>22.75</v>
      </c>
      <c r="E83" s="24">
        <v>21.95</v>
      </c>
      <c r="F83" s="24">
        <v>35.89</v>
      </c>
      <c r="G83" s="24">
        <v>429.3</v>
      </c>
      <c r="H83" s="6" t="s">
        <v>49</v>
      </c>
    </row>
    <row r="84" spans="1:8" ht="15.75" x14ac:dyDescent="0.25">
      <c r="A84" s="62"/>
      <c r="B84" s="39" t="s">
        <v>16</v>
      </c>
      <c r="C84" s="29">
        <v>15</v>
      </c>
      <c r="D84" s="4">
        <v>1.4999999999999999E-2</v>
      </c>
      <c r="E84" s="4">
        <v>12.45</v>
      </c>
      <c r="F84" s="4">
        <v>0.09</v>
      </c>
      <c r="G84" s="5">
        <v>115.5</v>
      </c>
      <c r="H84" s="6" t="s">
        <v>53</v>
      </c>
    </row>
    <row r="85" spans="1:8" ht="15.75" x14ac:dyDescent="0.25">
      <c r="A85" s="62"/>
      <c r="B85" s="39" t="s">
        <v>17</v>
      </c>
      <c r="C85" s="29">
        <v>60</v>
      </c>
      <c r="D85" s="23">
        <v>4.3600000000000003</v>
      </c>
      <c r="E85" s="4">
        <v>2.78</v>
      </c>
      <c r="F85" s="5">
        <v>27</v>
      </c>
      <c r="G85" s="5">
        <v>151.80000000000001</v>
      </c>
      <c r="H85" s="6"/>
    </row>
    <row r="86" spans="1:8" ht="15.75" x14ac:dyDescent="0.25">
      <c r="A86" s="62"/>
      <c r="B86" s="39" t="s">
        <v>25</v>
      </c>
      <c r="C86" s="29">
        <v>15</v>
      </c>
      <c r="D86" s="4">
        <v>3.79</v>
      </c>
      <c r="E86" s="4">
        <v>3.79</v>
      </c>
      <c r="F86" s="4">
        <v>0</v>
      </c>
      <c r="G86" s="4">
        <v>67.5</v>
      </c>
      <c r="H86" s="6" t="s">
        <v>54</v>
      </c>
    </row>
    <row r="87" spans="1:8" ht="14.45" customHeight="1" x14ac:dyDescent="0.25">
      <c r="A87" s="62"/>
      <c r="B87" s="36" t="s">
        <v>61</v>
      </c>
      <c r="C87" s="43">
        <v>200</v>
      </c>
      <c r="D87" s="18">
        <v>0.06</v>
      </c>
      <c r="E87" s="18">
        <v>0.02</v>
      </c>
      <c r="F87" s="18">
        <v>5.41</v>
      </c>
      <c r="G87" s="18">
        <v>22.11</v>
      </c>
      <c r="H87" s="19" t="s">
        <v>59</v>
      </c>
    </row>
    <row r="88" spans="1:8" ht="15.6" customHeight="1" x14ac:dyDescent="0.25">
      <c r="A88" s="63"/>
      <c r="B88" s="36" t="s">
        <v>66</v>
      </c>
      <c r="C88" s="46">
        <v>100</v>
      </c>
      <c r="D88" s="54">
        <f>0.61/2</f>
        <v>0.30499999999999999</v>
      </c>
      <c r="E88" s="54">
        <f>0.61/2</f>
        <v>0.30499999999999999</v>
      </c>
      <c r="F88" s="54">
        <f>15.07/2</f>
        <v>7.5350000000000001</v>
      </c>
      <c r="G88" s="54">
        <f>67.69/2</f>
        <v>33.844999999999999</v>
      </c>
      <c r="H88" s="19"/>
    </row>
    <row r="89" spans="1:8" ht="15.75" x14ac:dyDescent="0.25">
      <c r="A89" s="28"/>
      <c r="B89" s="40" t="s">
        <v>13</v>
      </c>
      <c r="C89" s="28">
        <f>180+15+60+15+200+100</f>
        <v>570</v>
      </c>
      <c r="D89" s="8">
        <f>D88+D87+D86+D85+D84+D83</f>
        <v>31.28</v>
      </c>
      <c r="E89" s="8">
        <f t="shared" ref="E89:G89" si="12">E88+E87+E86+E85+E84+E83</f>
        <v>41.295000000000002</v>
      </c>
      <c r="F89" s="8">
        <f t="shared" si="12"/>
        <v>75.925000000000011</v>
      </c>
      <c r="G89" s="8">
        <f t="shared" si="12"/>
        <v>820.05500000000006</v>
      </c>
      <c r="H89" s="10"/>
    </row>
    <row r="90" spans="1:8" x14ac:dyDescent="0.25">
      <c r="A90" s="61" t="s">
        <v>10</v>
      </c>
      <c r="B90" s="36" t="s">
        <v>21</v>
      </c>
      <c r="C90" s="31">
        <v>250</v>
      </c>
      <c r="D90" s="15">
        <v>7.61</v>
      </c>
      <c r="E90" s="15">
        <f>1.68/200*250</f>
        <v>2.1</v>
      </c>
      <c r="F90" s="15">
        <v>21.12</v>
      </c>
      <c r="G90" s="15">
        <v>155.18</v>
      </c>
      <c r="H90" s="19" t="s">
        <v>52</v>
      </c>
    </row>
    <row r="91" spans="1:8" ht="15.75" x14ac:dyDescent="0.25">
      <c r="A91" s="62"/>
      <c r="B91" s="39" t="s">
        <v>73</v>
      </c>
      <c r="C91" s="48" t="s">
        <v>74</v>
      </c>
      <c r="D91" s="4">
        <v>17.21</v>
      </c>
      <c r="E91" s="4">
        <v>18.47</v>
      </c>
      <c r="F91" s="4">
        <v>39.18</v>
      </c>
      <c r="G91" s="4">
        <v>341.41</v>
      </c>
      <c r="H91" s="6" t="s">
        <v>41</v>
      </c>
    </row>
    <row r="92" spans="1:8" ht="15.75" x14ac:dyDescent="0.25">
      <c r="A92" s="62"/>
      <c r="B92" s="39" t="s">
        <v>20</v>
      </c>
      <c r="C92" s="44">
        <v>200</v>
      </c>
      <c r="D92" s="18">
        <v>0.5</v>
      </c>
      <c r="E92" s="18">
        <v>0</v>
      </c>
      <c r="F92" s="18">
        <v>21.14</v>
      </c>
      <c r="G92" s="18">
        <v>86.6</v>
      </c>
      <c r="H92" s="19" t="s">
        <v>58</v>
      </c>
    </row>
    <row r="93" spans="1:8" ht="15.75" x14ac:dyDescent="0.25">
      <c r="A93" s="63"/>
      <c r="B93" s="39" t="s">
        <v>11</v>
      </c>
      <c r="C93" s="29">
        <v>50</v>
      </c>
      <c r="D93" s="5">
        <v>3.4</v>
      </c>
      <c r="E93" s="5">
        <v>0.6</v>
      </c>
      <c r="F93" s="5">
        <v>20</v>
      </c>
      <c r="G93" s="5">
        <v>97.5</v>
      </c>
      <c r="H93" s="6"/>
    </row>
    <row r="94" spans="1:8" ht="15.75" x14ac:dyDescent="0.25">
      <c r="A94" s="28"/>
      <c r="B94" s="40" t="s">
        <v>14</v>
      </c>
      <c r="C94" s="28">
        <f>250+250+50+200+50</f>
        <v>800</v>
      </c>
      <c r="D94" s="9">
        <f>D93+D92+D91+D90</f>
        <v>28.72</v>
      </c>
      <c r="E94" s="9">
        <f t="shared" ref="E94:G94" si="13">E93+E92+E91+E90</f>
        <v>21.17</v>
      </c>
      <c r="F94" s="9">
        <f t="shared" si="13"/>
        <v>101.44</v>
      </c>
      <c r="G94" s="9">
        <f t="shared" si="13"/>
        <v>680.69</v>
      </c>
      <c r="H94" s="12"/>
    </row>
    <row r="95" spans="1:8" ht="15.75" x14ac:dyDescent="0.25">
      <c r="A95" s="56" t="s">
        <v>29</v>
      </c>
      <c r="B95" s="56"/>
      <c r="C95" s="28">
        <f>C94+C89</f>
        <v>1370</v>
      </c>
      <c r="D95" s="45">
        <f t="shared" ref="D95:G95" si="14">D94+D89</f>
        <v>60</v>
      </c>
      <c r="E95" s="45">
        <f t="shared" si="14"/>
        <v>62.465000000000003</v>
      </c>
      <c r="F95" s="45">
        <f t="shared" si="14"/>
        <v>177.36500000000001</v>
      </c>
      <c r="G95" s="45">
        <f t="shared" si="14"/>
        <v>1500.7450000000001</v>
      </c>
      <c r="H95" s="29"/>
    </row>
    <row r="96" spans="1:8" x14ac:dyDescent="0.25">
      <c r="A96" s="35"/>
      <c r="B96" s="41"/>
      <c r="C96" s="35"/>
      <c r="D96" s="11"/>
      <c r="E96" s="11"/>
      <c r="F96" s="11"/>
      <c r="G96" s="11"/>
      <c r="H96" s="11"/>
    </row>
    <row r="97" spans="2:3" x14ac:dyDescent="0.25">
      <c r="B97" s="1"/>
      <c r="C97" s="1"/>
    </row>
  </sheetData>
  <mergeCells count="31">
    <mergeCell ref="A22:B22"/>
    <mergeCell ref="D24:F24"/>
    <mergeCell ref="G24:G25"/>
    <mergeCell ref="A26:B26"/>
    <mergeCell ref="B6:F6"/>
    <mergeCell ref="D7:F7"/>
    <mergeCell ref="G7:G8"/>
    <mergeCell ref="A9:B9"/>
    <mergeCell ref="A10:A14"/>
    <mergeCell ref="A16:A20"/>
    <mergeCell ref="A71:A75"/>
    <mergeCell ref="A27:A32"/>
    <mergeCell ref="A34:A38"/>
    <mergeCell ref="A40:B40"/>
    <mergeCell ref="D42:F42"/>
    <mergeCell ref="A95:B95"/>
    <mergeCell ref="A77:B77"/>
    <mergeCell ref="D80:F80"/>
    <mergeCell ref="A83:A88"/>
    <mergeCell ref="G42:G43"/>
    <mergeCell ref="A44:B44"/>
    <mergeCell ref="A45:A49"/>
    <mergeCell ref="A52:A56"/>
    <mergeCell ref="A90:A93"/>
    <mergeCell ref="G80:G81"/>
    <mergeCell ref="A82:B82"/>
    <mergeCell ref="A58:B58"/>
    <mergeCell ref="D61:F61"/>
    <mergeCell ref="G61:G62"/>
    <mergeCell ref="A63:B63"/>
    <mergeCell ref="A64:A68"/>
  </mergeCells>
  <pageMargins left="0.7" right="0.7" top="0.75" bottom="0.75" header="0.3" footer="0.3"/>
  <pageSetup paperSize="9" scale="94" fitToHeight="0" orientation="landscape" r:id="rId1"/>
  <rowBreaks count="5" manualBreakCount="5">
    <brk id="22" max="16383" man="1"/>
    <brk id="40" max="16383" man="1"/>
    <brk id="58" max="16383" man="1"/>
    <brk id="77" max="16383" man="1"/>
    <brk id="9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 лет </vt:lpstr>
      <vt:lpstr>12-18 лет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Скворцова, Екатерина Юрьевна</cp:lastModifiedBy>
  <cp:lastPrinted>2024-10-01T07:17:29Z</cp:lastPrinted>
  <dcterms:created xsi:type="dcterms:W3CDTF">2023-12-30T06:57:21Z</dcterms:created>
  <dcterms:modified xsi:type="dcterms:W3CDTF">2024-11-08T08:58:12Z</dcterms:modified>
</cp:coreProperties>
</file>